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4" yWindow="84" windowWidth="22056" windowHeight="3432" activeTab="1"/>
  </bookViews>
  <sheets>
    <sheet name="출루율 1위" sheetId="1" r:id="rId1"/>
    <sheet name="이외" sheetId="4" r:id="rId2"/>
  </sheets>
  <calcPr calcId="145621"/>
</workbook>
</file>

<file path=xl/calcChain.xml><?xml version="1.0" encoding="utf-8"?>
<calcChain xmlns="http://schemas.openxmlformats.org/spreadsheetml/2006/main">
  <c r="W8" i="4" l="1"/>
  <c r="Z8" i="4" s="1"/>
  <c r="AB24" i="4"/>
  <c r="AA24" i="4"/>
  <c r="Y24" i="4"/>
  <c r="X24" i="4"/>
  <c r="W24" i="4"/>
  <c r="Z24" i="4" s="1"/>
  <c r="AB23" i="4"/>
  <c r="AA23" i="4"/>
  <c r="Y23" i="4"/>
  <c r="X23" i="4"/>
  <c r="W23" i="4"/>
  <c r="Z23" i="4" s="1"/>
  <c r="AB22" i="4"/>
  <c r="AA22" i="4"/>
  <c r="Y22" i="4"/>
  <c r="X22" i="4"/>
  <c r="W22" i="4"/>
  <c r="Z22" i="4" s="1"/>
  <c r="AB21" i="4"/>
  <c r="AA21" i="4"/>
  <c r="Y21" i="4"/>
  <c r="X21" i="4"/>
  <c r="W21" i="4"/>
  <c r="Z21" i="4" s="1"/>
  <c r="AB20" i="4"/>
  <c r="AA20" i="4"/>
  <c r="Y20" i="4"/>
  <c r="X20" i="4"/>
  <c r="W20" i="4"/>
  <c r="Z20" i="4" s="1"/>
  <c r="AB19" i="4"/>
  <c r="AA19" i="4"/>
  <c r="Y19" i="4"/>
  <c r="X19" i="4"/>
  <c r="W19" i="4"/>
  <c r="Z19" i="4" s="1"/>
  <c r="AB18" i="4"/>
  <c r="AA18" i="4"/>
  <c r="Y18" i="4"/>
  <c r="X18" i="4"/>
  <c r="W18" i="4"/>
  <c r="Z18" i="4" s="1"/>
  <c r="AB17" i="4"/>
  <c r="AA17" i="4"/>
  <c r="Y17" i="4"/>
  <c r="X17" i="4"/>
  <c r="W17" i="4"/>
  <c r="Z17" i="4" s="1"/>
  <c r="AB16" i="4"/>
  <c r="AA16" i="4"/>
  <c r="Y16" i="4"/>
  <c r="X16" i="4"/>
  <c r="W16" i="4"/>
  <c r="Z16" i="4" s="1"/>
  <c r="AB15" i="4"/>
  <c r="AA15" i="4"/>
  <c r="Y15" i="4"/>
  <c r="X15" i="4"/>
  <c r="W15" i="4"/>
  <c r="Z15" i="4" s="1"/>
  <c r="AB12" i="4"/>
  <c r="AD12" i="4" s="1"/>
  <c r="AA12" i="4"/>
  <c r="AC12" i="4" s="1"/>
  <c r="AE12" i="4" s="1"/>
  <c r="Y12" i="4"/>
  <c r="X12" i="4"/>
  <c r="W12" i="4"/>
  <c r="Z12" i="4" s="1"/>
  <c r="AB11" i="4"/>
  <c r="AD11" i="4" s="1"/>
  <c r="AA11" i="4"/>
  <c r="AC11" i="4" s="1"/>
  <c r="AE11" i="4" s="1"/>
  <c r="Y11" i="4"/>
  <c r="X11" i="4"/>
  <c r="W11" i="4"/>
  <c r="Z11" i="4" s="1"/>
  <c r="AB10" i="4"/>
  <c r="AD10" i="4" s="1"/>
  <c r="AA10" i="4"/>
  <c r="AC10" i="4" s="1"/>
  <c r="AE10" i="4" s="1"/>
  <c r="Y10" i="4"/>
  <c r="X10" i="4"/>
  <c r="W10" i="4"/>
  <c r="Z10" i="4" s="1"/>
  <c r="AB9" i="4"/>
  <c r="AD9" i="4" s="1"/>
  <c r="AA9" i="4"/>
  <c r="AC9" i="4" s="1"/>
  <c r="AE9" i="4" s="1"/>
  <c r="Y9" i="4"/>
  <c r="X9" i="4"/>
  <c r="W9" i="4"/>
  <c r="Z9" i="4" s="1"/>
  <c r="AB8" i="4"/>
  <c r="AD8" i="4" s="1"/>
  <c r="AA8" i="4"/>
  <c r="AC8" i="4" s="1"/>
  <c r="AE8" i="4" s="1"/>
  <c r="Y8" i="4"/>
  <c r="X8" i="4"/>
  <c r="AB7" i="4"/>
  <c r="AD7" i="4" s="1"/>
  <c r="AA7" i="4"/>
  <c r="AC7" i="4" s="1"/>
  <c r="AE7" i="4" s="1"/>
  <c r="Y7" i="4"/>
  <c r="X7" i="4"/>
  <c r="W7" i="4"/>
  <c r="Z7" i="4" s="1"/>
  <c r="AB6" i="4"/>
  <c r="AD6" i="4" s="1"/>
  <c r="AA6" i="4"/>
  <c r="AC6" i="4" s="1"/>
  <c r="AE6" i="4" s="1"/>
  <c r="Y6" i="4"/>
  <c r="X6" i="4"/>
  <c r="W6" i="4"/>
  <c r="Z6" i="4" s="1"/>
  <c r="AB5" i="4"/>
  <c r="AD5" i="4" s="1"/>
  <c r="AA5" i="4"/>
  <c r="AC5" i="4" s="1"/>
  <c r="AE5" i="4" s="1"/>
  <c r="Y5" i="4"/>
  <c r="X5" i="4"/>
  <c r="W5" i="4"/>
  <c r="Z5" i="4" s="1"/>
  <c r="AB4" i="4"/>
  <c r="AD4" i="4" s="1"/>
  <c r="AA4" i="4"/>
  <c r="AC4" i="4" s="1"/>
  <c r="AE4" i="4" s="1"/>
  <c r="Y4" i="4"/>
  <c r="X4" i="4"/>
  <c r="W4" i="4"/>
  <c r="Z4" i="4" s="1"/>
  <c r="AB3" i="4"/>
  <c r="AD3" i="4" s="1"/>
  <c r="AA3" i="4"/>
  <c r="AC3" i="4" s="1"/>
  <c r="AE3" i="4" s="1"/>
  <c r="Y3" i="4"/>
  <c r="X3" i="4"/>
  <c r="W3" i="4"/>
  <c r="Z3" i="4" s="1"/>
  <c r="AE10" i="1"/>
  <c r="AF10" i="1" s="1"/>
  <c r="AE9" i="1"/>
  <c r="AF9" i="1" s="1"/>
  <c r="AE8" i="1"/>
  <c r="AF8" i="1" s="1"/>
  <c r="W18" i="1"/>
  <c r="Z18" i="1" s="1"/>
  <c r="AE7" i="1"/>
  <c r="AF7" i="1" s="1"/>
  <c r="AF5" i="1"/>
  <c r="AE5" i="1"/>
  <c r="W16" i="1"/>
  <c r="Z16" i="1" s="1"/>
  <c r="X16" i="1"/>
  <c r="Y16" i="1"/>
  <c r="AA16" i="1"/>
  <c r="AB16" i="1"/>
  <c r="AD4" i="1" s="1"/>
  <c r="X17" i="1"/>
  <c r="Y17" i="1"/>
  <c r="AA17" i="1"/>
  <c r="AC5" i="1" s="1"/>
  <c r="AB17" i="1"/>
  <c r="AD5" i="1" s="1"/>
  <c r="X18" i="1"/>
  <c r="Y18" i="1"/>
  <c r="AA18" i="1"/>
  <c r="AC6" i="1" s="1"/>
  <c r="AE6" i="1" s="1"/>
  <c r="AB18" i="1"/>
  <c r="AD6" i="1" s="1"/>
  <c r="W19" i="1"/>
  <c r="Z19" i="1" s="1"/>
  <c r="X19" i="1"/>
  <c r="Y19" i="1"/>
  <c r="AA19" i="1"/>
  <c r="AC7" i="1" s="1"/>
  <c r="AB19" i="1"/>
  <c r="AD7" i="1" s="1"/>
  <c r="X20" i="1"/>
  <c r="Y20" i="1"/>
  <c r="AA20" i="1"/>
  <c r="AC8" i="1" s="1"/>
  <c r="AB20" i="1"/>
  <c r="AD8" i="1" s="1"/>
  <c r="X21" i="1"/>
  <c r="Y21" i="1"/>
  <c r="AA21" i="1"/>
  <c r="AC9" i="1" s="1"/>
  <c r="AB21" i="1"/>
  <c r="AD9" i="1" s="1"/>
  <c r="W22" i="1"/>
  <c r="Z22" i="1" s="1"/>
  <c r="X22" i="1"/>
  <c r="Y22" i="1"/>
  <c r="AA22" i="1"/>
  <c r="AC10" i="1" s="1"/>
  <c r="AB22" i="1"/>
  <c r="AD10" i="1" s="1"/>
  <c r="X23" i="1"/>
  <c r="Y23" i="1"/>
  <c r="AA23" i="1"/>
  <c r="AB23" i="1"/>
  <c r="AD11" i="1" s="1"/>
  <c r="X24" i="1"/>
  <c r="Y24" i="1"/>
  <c r="AA24" i="1"/>
  <c r="AC12" i="1" s="1"/>
  <c r="AE12" i="1" s="1"/>
  <c r="AB24" i="1"/>
  <c r="AD12" i="1" s="1"/>
  <c r="AC4" i="1"/>
  <c r="AE4" i="1" s="1"/>
  <c r="AC11" i="1"/>
  <c r="AE11" i="1" s="1"/>
  <c r="AF3" i="1"/>
  <c r="AE3" i="1"/>
  <c r="AD3" i="1"/>
  <c r="AC3" i="1"/>
  <c r="W17" i="1"/>
  <c r="Z17" i="1" s="1"/>
  <c r="W20" i="1"/>
  <c r="Z20" i="1" s="1"/>
  <c r="W21" i="1"/>
  <c r="Z21" i="1" s="1"/>
  <c r="W23" i="1"/>
  <c r="Z23" i="1" s="1"/>
  <c r="W24" i="1"/>
  <c r="Z24" i="1" s="1"/>
  <c r="W15" i="1"/>
  <c r="Z15" i="1" s="1"/>
  <c r="AB15" i="1"/>
  <c r="AA15" i="1"/>
  <c r="Y15" i="1"/>
  <c r="X15" i="1"/>
  <c r="AB4" i="1"/>
  <c r="AB5" i="1"/>
  <c r="AB6" i="1"/>
  <c r="AB7" i="1"/>
  <c r="AB8" i="1"/>
  <c r="AB9" i="1"/>
  <c r="AB10" i="1"/>
  <c r="AB11" i="1"/>
  <c r="AB12" i="1"/>
  <c r="AB3" i="1"/>
  <c r="AA4" i="1"/>
  <c r="AA5" i="1"/>
  <c r="AA6" i="1"/>
  <c r="AA7" i="1"/>
  <c r="AA8" i="1"/>
  <c r="AA9" i="1"/>
  <c r="AA10" i="1"/>
  <c r="AA11" i="1"/>
  <c r="AA12" i="1"/>
  <c r="AA3" i="1"/>
  <c r="W4" i="1"/>
  <c r="Z4" i="1" s="1"/>
  <c r="X4" i="1"/>
  <c r="Y4" i="1"/>
  <c r="W5" i="1"/>
  <c r="Z5" i="1" s="1"/>
  <c r="X5" i="1"/>
  <c r="Y5" i="1"/>
  <c r="W6" i="1"/>
  <c r="Z6" i="1" s="1"/>
  <c r="X6" i="1"/>
  <c r="Y6" i="1"/>
  <c r="W7" i="1"/>
  <c r="Z7" i="1" s="1"/>
  <c r="X7" i="1"/>
  <c r="Y7" i="1"/>
  <c r="W8" i="1"/>
  <c r="Z8" i="1" s="1"/>
  <c r="X8" i="1"/>
  <c r="Y8" i="1"/>
  <c r="W9" i="1"/>
  <c r="Z9" i="1" s="1"/>
  <c r="X9" i="1"/>
  <c r="Y9" i="1"/>
  <c r="W10" i="1"/>
  <c r="Z10" i="1" s="1"/>
  <c r="X10" i="1"/>
  <c r="Y10" i="1"/>
  <c r="W11" i="1"/>
  <c r="Z11" i="1" s="1"/>
  <c r="X11" i="1"/>
  <c r="Y11" i="1"/>
  <c r="W12" i="1"/>
  <c r="Z12" i="1" s="1"/>
  <c r="X12" i="1"/>
  <c r="Y12" i="1"/>
  <c r="Y3" i="1"/>
  <c r="Z3" i="1"/>
  <c r="X3" i="1"/>
  <c r="W3" i="1"/>
  <c r="AF9" i="4" l="1"/>
  <c r="AF5" i="4"/>
  <c r="AF3" i="4"/>
  <c r="AF7" i="4"/>
  <c r="AF11" i="4"/>
  <c r="AF6" i="4"/>
  <c r="AF4" i="4"/>
  <c r="AF8" i="4"/>
  <c r="AF12" i="4"/>
  <c r="AF10" i="4"/>
  <c r="AF12" i="1"/>
  <c r="AF11" i="1"/>
  <c r="AF6" i="1"/>
  <c r="AF4" i="1"/>
</calcChain>
</file>

<file path=xl/sharedStrings.xml><?xml version="1.0" encoding="utf-8"?>
<sst xmlns="http://schemas.openxmlformats.org/spreadsheetml/2006/main" count="134" uniqueCount="49">
  <si>
    <t>선수</t>
    <phoneticPr fontId="2" type="noConversion"/>
  </si>
  <si>
    <t>김재현</t>
    <phoneticPr fontId="2" type="noConversion"/>
  </si>
  <si>
    <t>양준혁</t>
    <phoneticPr fontId="2" type="noConversion"/>
  </si>
  <si>
    <t>시즌</t>
    <phoneticPr fontId="2" type="noConversion"/>
  </si>
  <si>
    <t>김현수</t>
    <phoneticPr fontId="2" type="noConversion"/>
  </si>
  <si>
    <t>페타지니</t>
    <phoneticPr fontId="2" type="noConversion"/>
  </si>
  <si>
    <t>브룸바</t>
    <phoneticPr fontId="2" type="noConversion"/>
  </si>
  <si>
    <t>김동주</t>
    <phoneticPr fontId="2" type="noConversion"/>
  </si>
  <si>
    <t>이대호</t>
    <phoneticPr fontId="2" type="noConversion"/>
  </si>
  <si>
    <t>김태균</t>
    <phoneticPr fontId="2" type="noConversion"/>
  </si>
  <si>
    <t>경기</t>
    <phoneticPr fontId="2" type="noConversion"/>
  </si>
  <si>
    <t>타석</t>
    <phoneticPr fontId="2" type="noConversion"/>
  </si>
  <si>
    <t>타수</t>
    <phoneticPr fontId="2" type="noConversion"/>
  </si>
  <si>
    <t>안타</t>
    <phoneticPr fontId="2" type="noConversion"/>
  </si>
  <si>
    <t>2루타</t>
    <phoneticPr fontId="2" type="noConversion"/>
  </si>
  <si>
    <t>3루타</t>
    <phoneticPr fontId="2" type="noConversion"/>
  </si>
  <si>
    <t>홈런</t>
    <phoneticPr fontId="2" type="noConversion"/>
  </si>
  <si>
    <t>단타</t>
    <phoneticPr fontId="2" type="noConversion"/>
  </si>
  <si>
    <t>득점</t>
    <phoneticPr fontId="2" type="noConversion"/>
  </si>
  <si>
    <t>타점</t>
    <phoneticPr fontId="2" type="noConversion"/>
  </si>
  <si>
    <t>4구</t>
    <phoneticPr fontId="2" type="noConversion"/>
  </si>
  <si>
    <t>고의4구</t>
    <phoneticPr fontId="2" type="noConversion"/>
  </si>
  <si>
    <t>삼진</t>
    <phoneticPr fontId="2" type="noConversion"/>
  </si>
  <si>
    <t>사구</t>
    <phoneticPr fontId="2" type="noConversion"/>
  </si>
  <si>
    <t>희비</t>
    <phoneticPr fontId="2" type="noConversion"/>
  </si>
  <si>
    <t>희타</t>
    <phoneticPr fontId="2" type="noConversion"/>
  </si>
  <si>
    <t>병살타</t>
    <phoneticPr fontId="2" type="noConversion"/>
  </si>
  <si>
    <t>도루</t>
    <phoneticPr fontId="2" type="noConversion"/>
  </si>
  <si>
    <t>도루실패</t>
    <phoneticPr fontId="2" type="noConversion"/>
  </si>
  <si>
    <t>루타</t>
    <phoneticPr fontId="2" type="noConversion"/>
  </si>
  <si>
    <t>타율</t>
    <phoneticPr fontId="2" type="noConversion"/>
  </si>
  <si>
    <t>장타율</t>
    <phoneticPr fontId="2" type="noConversion"/>
  </si>
  <si>
    <t>출루율</t>
    <phoneticPr fontId="2" type="noConversion"/>
  </si>
  <si>
    <t>HR%</t>
    <phoneticPr fontId="2" type="noConversion"/>
  </si>
  <si>
    <t>LIBB%</t>
    <phoneticPr fontId="2" type="noConversion"/>
  </si>
  <si>
    <t>HR%+</t>
    <phoneticPr fontId="2" type="noConversion"/>
  </si>
  <si>
    <t>LIBB%+</t>
    <phoneticPr fontId="2" type="noConversion"/>
  </si>
  <si>
    <t>ExLIBB%+</t>
    <phoneticPr fontId="2" type="noConversion"/>
  </si>
  <si>
    <t>APD</t>
    <phoneticPr fontId="2" type="noConversion"/>
  </si>
  <si>
    <t>박경완</t>
    <phoneticPr fontId="2" type="noConversion"/>
  </si>
  <si>
    <t>심정수</t>
    <phoneticPr fontId="2" type="noConversion"/>
  </si>
  <si>
    <t>장성호</t>
    <phoneticPr fontId="2" type="noConversion"/>
  </si>
  <si>
    <t>브룸바</t>
    <phoneticPr fontId="2" type="noConversion"/>
  </si>
  <si>
    <t>고영민</t>
    <phoneticPr fontId="2" type="noConversion"/>
  </si>
  <si>
    <t>김태완</t>
    <phoneticPr fontId="2" type="noConversion"/>
  </si>
  <si>
    <t>이용규</t>
    <phoneticPr fontId="2" type="noConversion"/>
  </si>
  <si>
    <t>강정호</t>
    <phoneticPr fontId="2" type="noConversion"/>
  </si>
  <si>
    <t>박병호</t>
    <phoneticPr fontId="2" type="noConversion"/>
  </si>
  <si>
    <t>김상현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</si>
</sst>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00_ "/>
    <numFmt numFmtId="177" formatCode="0.0%"/>
    <numFmt numFmtId="178" formatCode="0.00_ "/>
    <numFmt numFmtId="179" formatCode="0_ "/>
  </numFmts>
  <fonts count="4" x14ac:knownFonts="1">
    <font>
      <sz val="11"/>
      <color theme="1"/>
      <name val="맑은 고딕"/>
      <family val="2"/>
      <charset val="129"/>
      <scheme val="minor"/>
    </font>
    <font>
      <sz val="9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9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177" fontId="1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76" fontId="1" fillId="0" borderId="5" xfId="0" applyNumberFormat="1" applyFont="1" applyBorder="1" applyAlignment="1">
      <alignment horizontal="center" vertical="center"/>
    </xf>
    <xf numFmtId="177" fontId="1" fillId="0" borderId="5" xfId="0" applyNumberFormat="1" applyFont="1" applyBorder="1" applyAlignment="1">
      <alignment horizontal="center" vertical="center"/>
    </xf>
    <xf numFmtId="178" fontId="1" fillId="0" borderId="5" xfId="0" applyNumberFormat="1" applyFont="1" applyBorder="1" applyAlignment="1">
      <alignment horizontal="center" vertical="center"/>
    </xf>
    <xf numFmtId="179" fontId="1" fillId="0" borderId="6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176" fontId="1" fillId="0" borderId="8" xfId="0" applyNumberFormat="1" applyFont="1" applyBorder="1" applyAlignment="1">
      <alignment horizontal="center" vertical="center"/>
    </xf>
    <xf numFmtId="177" fontId="1" fillId="0" borderId="8" xfId="0" applyNumberFormat="1" applyFont="1" applyBorder="1" applyAlignment="1">
      <alignment horizontal="center" vertical="center"/>
    </xf>
    <xf numFmtId="178" fontId="1" fillId="0" borderId="8" xfId="0" applyNumberFormat="1" applyFont="1" applyBorder="1" applyAlignment="1">
      <alignment horizontal="center" vertical="center"/>
    </xf>
    <xf numFmtId="179" fontId="1" fillId="0" borderId="9" xfId="0" applyNumberFormat="1" applyFont="1" applyBorder="1" applyAlignment="1">
      <alignment horizontal="center" vertical="center"/>
    </xf>
    <xf numFmtId="176" fontId="1" fillId="0" borderId="2" xfId="0" applyNumberFormat="1" applyFont="1" applyBorder="1" applyAlignment="1">
      <alignment horizontal="center" vertical="center"/>
    </xf>
    <xf numFmtId="177" fontId="1" fillId="0" borderId="2" xfId="0" applyNumberFormat="1" applyFont="1" applyBorder="1" applyAlignment="1">
      <alignment horizontal="center" vertical="center"/>
    </xf>
    <xf numFmtId="178" fontId="1" fillId="0" borderId="2" xfId="0" applyNumberFormat="1" applyFont="1" applyBorder="1" applyAlignment="1">
      <alignment horizontal="center" vertical="center"/>
    </xf>
    <xf numFmtId="179" fontId="1" fillId="0" borderId="3" xfId="0" applyNumberFormat="1" applyFont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C24"/>
  <sheetViews>
    <sheetView zoomScaleNormal="100" workbookViewId="0">
      <selection activeCell="A5" sqref="A5"/>
    </sheetView>
  </sheetViews>
  <sheetFormatPr defaultRowHeight="17.399999999999999" x14ac:dyDescent="0.4"/>
  <cols>
    <col min="1" max="26" width="8.796875" style="1"/>
    <col min="27" max="27" width="0" style="1" hidden="1" customWidth="1"/>
    <col min="28" max="28" width="8.796875" style="1"/>
    <col min="29" max="31" width="0" style="1" hidden="1" customWidth="1"/>
    <col min="32" max="159" width="8.796875" style="1"/>
  </cols>
  <sheetData>
    <row r="2" spans="2:32" x14ac:dyDescent="0.4">
      <c r="B2" s="22" t="s">
        <v>0</v>
      </c>
      <c r="C2" s="23" t="s">
        <v>3</v>
      </c>
      <c r="D2" s="23" t="s">
        <v>10</v>
      </c>
      <c r="E2" s="23" t="s">
        <v>12</v>
      </c>
      <c r="F2" s="23" t="s">
        <v>11</v>
      </c>
      <c r="G2" s="23" t="s">
        <v>13</v>
      </c>
      <c r="H2" s="23" t="s">
        <v>17</v>
      </c>
      <c r="I2" s="23" t="s">
        <v>14</v>
      </c>
      <c r="J2" s="23" t="s">
        <v>15</v>
      </c>
      <c r="K2" s="23" t="s">
        <v>16</v>
      </c>
      <c r="L2" s="23" t="s">
        <v>18</v>
      </c>
      <c r="M2" s="23" t="s">
        <v>19</v>
      </c>
      <c r="N2" s="23" t="s">
        <v>20</v>
      </c>
      <c r="O2" s="23" t="s">
        <v>21</v>
      </c>
      <c r="P2" s="23" t="s">
        <v>22</v>
      </c>
      <c r="Q2" s="23" t="s">
        <v>23</v>
      </c>
      <c r="R2" s="23" t="s">
        <v>24</v>
      </c>
      <c r="S2" s="23" t="s">
        <v>25</v>
      </c>
      <c r="T2" s="23" t="s">
        <v>26</v>
      </c>
      <c r="U2" s="23" t="s">
        <v>27</v>
      </c>
      <c r="V2" s="23" t="s">
        <v>28</v>
      </c>
      <c r="W2" s="23" t="s">
        <v>29</v>
      </c>
      <c r="X2" s="23" t="s">
        <v>30</v>
      </c>
      <c r="Y2" s="23" t="s">
        <v>32</v>
      </c>
      <c r="Z2" s="23" t="s">
        <v>31</v>
      </c>
      <c r="AA2" s="23" t="s">
        <v>33</v>
      </c>
      <c r="AB2" s="23" t="s">
        <v>34</v>
      </c>
      <c r="AC2" s="23" t="s">
        <v>35</v>
      </c>
      <c r="AD2" s="23" t="s">
        <v>36</v>
      </c>
      <c r="AE2" s="23" t="s">
        <v>37</v>
      </c>
      <c r="AF2" s="24" t="s">
        <v>38</v>
      </c>
    </row>
    <row r="3" spans="2:32" x14ac:dyDescent="0.4">
      <c r="B3" s="4" t="s">
        <v>6</v>
      </c>
      <c r="C3" s="5">
        <v>2004</v>
      </c>
      <c r="D3" s="5">
        <v>132</v>
      </c>
      <c r="E3" s="5">
        <v>475</v>
      </c>
      <c r="F3" s="5">
        <v>594</v>
      </c>
      <c r="G3" s="5">
        <v>163</v>
      </c>
      <c r="H3" s="5">
        <v>104</v>
      </c>
      <c r="I3" s="5">
        <v>25</v>
      </c>
      <c r="J3" s="5">
        <v>1</v>
      </c>
      <c r="K3" s="5">
        <v>33</v>
      </c>
      <c r="L3" s="5">
        <v>92</v>
      </c>
      <c r="M3" s="5">
        <v>105</v>
      </c>
      <c r="N3" s="5">
        <v>114</v>
      </c>
      <c r="O3" s="5">
        <v>10</v>
      </c>
      <c r="P3" s="5">
        <v>79</v>
      </c>
      <c r="Q3" s="5">
        <v>1</v>
      </c>
      <c r="R3" s="5">
        <v>4</v>
      </c>
      <c r="S3" s="5">
        <v>0</v>
      </c>
      <c r="T3" s="5">
        <v>10</v>
      </c>
      <c r="U3" s="5">
        <v>7</v>
      </c>
      <c r="V3" s="5">
        <v>8</v>
      </c>
      <c r="W3" s="5">
        <f>IF(OR(H3="",I3="",J3="",K3=""),"",(H3+I3*2+J3*3+K3*4))</f>
        <v>289</v>
      </c>
      <c r="X3" s="18">
        <f>IF(OR(E3="",E3=0,G3=""),"",(G3/E3))</f>
        <v>0.34315789473684211</v>
      </c>
      <c r="Y3" s="18">
        <f>IF(OR(E3="",G3="",N3="",Q3="",R3="",(E3+N3+Q3+R3)=0),"",((G3+N3+Q3)/(E3+N3+Q3+R3)))</f>
        <v>0.46801346801346799</v>
      </c>
      <c r="Z3" s="18">
        <f>IF(OR(E3="",E3=0,W3=""),"",(W3/E3))</f>
        <v>0.60842105263157897</v>
      </c>
      <c r="AA3" s="19">
        <f>IF(OR(E3="",E3=0,K3=""),"",(K3/E3))</f>
        <v>6.9473684210526312E-2</v>
      </c>
      <c r="AB3" s="19">
        <f>IF(OR(F3="",N3="",O3="",Q3="",(F3-O3-Q3)=0),"",((N3-O3)/(F3-O3-Q3)))</f>
        <v>0.17838765008576329</v>
      </c>
      <c r="AC3" s="20">
        <f>IF(OR(AA3="",AA15="",AA15=0),"",(AA3/AA15))</f>
        <v>2.5755606407322653</v>
      </c>
      <c r="AD3" s="20">
        <f>IF(OR(AB3="",AB15="",AB15=0),"",(AB3/AB15))</f>
        <v>1.9390981668700102</v>
      </c>
      <c r="AE3" s="20">
        <f>1/EXP(0.163)*EXP(0.163*AC3)</f>
        <v>1.2928077253494332</v>
      </c>
      <c r="AF3" s="21">
        <f>IF(OR(AD3="",AE3="",AE3=0),"",(100*AD3/AE3))</f>
        <v>149.99122675770604</v>
      </c>
    </row>
    <row r="4" spans="2:32" x14ac:dyDescent="0.4">
      <c r="B4" s="6" t="s">
        <v>1</v>
      </c>
      <c r="C4" s="7">
        <v>2005</v>
      </c>
      <c r="D4" s="7">
        <v>120</v>
      </c>
      <c r="E4" s="7">
        <v>400</v>
      </c>
      <c r="F4" s="7">
        <v>499</v>
      </c>
      <c r="G4" s="7">
        <v>126</v>
      </c>
      <c r="H4" s="7">
        <v>90</v>
      </c>
      <c r="I4" s="7">
        <v>17</v>
      </c>
      <c r="J4" s="7">
        <v>0</v>
      </c>
      <c r="K4" s="7">
        <v>19</v>
      </c>
      <c r="L4" s="7">
        <v>63</v>
      </c>
      <c r="M4" s="7">
        <v>77</v>
      </c>
      <c r="N4" s="7">
        <v>80</v>
      </c>
      <c r="O4" s="7">
        <v>10</v>
      </c>
      <c r="P4" s="7">
        <v>59</v>
      </c>
      <c r="Q4" s="7">
        <v>16</v>
      </c>
      <c r="R4" s="7">
        <v>3</v>
      </c>
      <c r="S4" s="7">
        <v>0</v>
      </c>
      <c r="T4" s="7">
        <v>9</v>
      </c>
      <c r="U4" s="7">
        <v>2</v>
      </c>
      <c r="V4" s="7">
        <v>2</v>
      </c>
      <c r="W4" s="7">
        <f t="shared" ref="W4:W12" si="0">IF(OR(H4="",I4="",J4="",K4=""),"",(H4+I4*2+J4*3+K4*4))</f>
        <v>200</v>
      </c>
      <c r="X4" s="8">
        <f t="shared" ref="X4:X12" si="1">IF(OR(E4="",E4=0,G4=""),"",(G4/E4))</f>
        <v>0.315</v>
      </c>
      <c r="Y4" s="8">
        <f t="shared" ref="Y4:Y12" si="2">IF(OR(E4="",G4="",N4="",Q4="",R4="",(E4+N4+Q4+R4)=0),"",((G4+N4+Q4)/(E4+N4+Q4+R4)))</f>
        <v>0.44488977955911824</v>
      </c>
      <c r="Z4" s="8">
        <f t="shared" ref="Z4:Z12" si="3">IF(OR(E4="",E4=0,W4=""),"",(W4/E4))</f>
        <v>0.5</v>
      </c>
      <c r="AA4" s="9">
        <f t="shared" ref="AA4:AA12" si="4">IF(OR(E4="",E4=0,K4=""),"",(K4/E4))</f>
        <v>4.7500000000000001E-2</v>
      </c>
      <c r="AB4" s="9">
        <f t="shared" ref="AB4:AB12" si="5">IF(OR(F4="",N4="",O4="",Q4="",(F4-O4-Q4)=0),"",((N4-O4)/(F4-O4-Q4)))</f>
        <v>0.14799154334038056</v>
      </c>
      <c r="AC4" s="10">
        <f t="shared" ref="AC4:AD4" si="6">IF(OR(AA4="",AA16="",AA16=0),"",(AA4/AA16))</f>
        <v>1.8353110730593607</v>
      </c>
      <c r="AD4" s="10">
        <f t="shared" si="6"/>
        <v>1.6967412874921022</v>
      </c>
      <c r="AE4" s="10">
        <f t="shared" ref="AE4:AE12" si="7">1/EXP(0.163)*EXP(0.163*AC4)</f>
        <v>1.145860295778163</v>
      </c>
      <c r="AF4" s="11">
        <f t="shared" ref="AF4:AF12" si="8">IF(OR(AD4="",AE4="",AE4=0),"",(100*AD4/AE4))</f>
        <v>148.07575528566784</v>
      </c>
    </row>
    <row r="5" spans="2:32" x14ac:dyDescent="0.4">
      <c r="B5" s="6" t="s">
        <v>2</v>
      </c>
      <c r="C5" s="7">
        <v>2006</v>
      </c>
      <c r="D5" s="7">
        <v>126</v>
      </c>
      <c r="E5" s="7">
        <v>413</v>
      </c>
      <c r="F5" s="7">
        <v>533</v>
      </c>
      <c r="G5" s="7">
        <v>125</v>
      </c>
      <c r="H5" s="7">
        <v>80</v>
      </c>
      <c r="I5" s="7">
        <v>31</v>
      </c>
      <c r="J5" s="7">
        <v>1</v>
      </c>
      <c r="K5" s="7">
        <v>13</v>
      </c>
      <c r="L5" s="7">
        <v>63</v>
      </c>
      <c r="M5" s="7">
        <v>81</v>
      </c>
      <c r="N5" s="7">
        <v>103</v>
      </c>
      <c r="O5" s="7">
        <v>10</v>
      </c>
      <c r="P5" s="7">
        <v>43</v>
      </c>
      <c r="Q5" s="7">
        <v>9</v>
      </c>
      <c r="R5" s="7">
        <v>7</v>
      </c>
      <c r="S5" s="7">
        <v>1</v>
      </c>
      <c r="T5" s="7">
        <v>11</v>
      </c>
      <c r="U5" s="7">
        <v>12</v>
      </c>
      <c r="V5" s="7">
        <v>7</v>
      </c>
      <c r="W5" s="7">
        <f t="shared" si="0"/>
        <v>197</v>
      </c>
      <c r="X5" s="8">
        <f t="shared" si="1"/>
        <v>0.30266343825665859</v>
      </c>
      <c r="Y5" s="8">
        <f t="shared" si="2"/>
        <v>0.44548872180451127</v>
      </c>
      <c r="Z5" s="8">
        <f t="shared" si="3"/>
        <v>0.47699757869249393</v>
      </c>
      <c r="AA5" s="9">
        <f t="shared" si="4"/>
        <v>3.1476997578692496E-2</v>
      </c>
      <c r="AB5" s="9">
        <f t="shared" si="5"/>
        <v>0.18093385214007782</v>
      </c>
      <c r="AC5" s="10">
        <f t="shared" ref="AC5:AD5" si="9">IF(OR(AA5="",AA17="",AA17=0),"",(AA5/AA17))</f>
        <v>1.5839606720962653</v>
      </c>
      <c r="AD5" s="10">
        <f t="shared" si="9"/>
        <v>2.1426347091562823</v>
      </c>
      <c r="AE5" s="10">
        <f t="shared" si="7"/>
        <v>1.0998629592592506</v>
      </c>
      <c r="AF5" s="11">
        <f t="shared" si="8"/>
        <v>194.80924338058722</v>
      </c>
    </row>
    <row r="6" spans="2:32" x14ac:dyDescent="0.4">
      <c r="B6" s="6" t="s">
        <v>7</v>
      </c>
      <c r="C6" s="7">
        <v>2007</v>
      </c>
      <c r="D6" s="7">
        <v>119</v>
      </c>
      <c r="E6" s="7">
        <v>382</v>
      </c>
      <c r="F6" s="7">
        <v>481</v>
      </c>
      <c r="G6" s="7">
        <v>123</v>
      </c>
      <c r="H6" s="7">
        <v>80</v>
      </c>
      <c r="I6" s="7">
        <v>24</v>
      </c>
      <c r="J6" s="7">
        <v>0</v>
      </c>
      <c r="K6" s="7">
        <v>19</v>
      </c>
      <c r="L6" s="7">
        <v>68</v>
      </c>
      <c r="M6" s="7">
        <v>78</v>
      </c>
      <c r="N6" s="7">
        <v>83</v>
      </c>
      <c r="O6" s="7">
        <v>11</v>
      </c>
      <c r="P6" s="7">
        <v>55</v>
      </c>
      <c r="Q6" s="7">
        <v>14</v>
      </c>
      <c r="R6" s="7">
        <v>2</v>
      </c>
      <c r="S6" s="7">
        <v>0</v>
      </c>
      <c r="T6" s="7">
        <v>10</v>
      </c>
      <c r="U6" s="7">
        <v>11</v>
      </c>
      <c r="V6" s="7">
        <v>2</v>
      </c>
      <c r="W6" s="7">
        <f t="shared" si="0"/>
        <v>204</v>
      </c>
      <c r="X6" s="8">
        <f t="shared" si="1"/>
        <v>0.3219895287958115</v>
      </c>
      <c r="Y6" s="8">
        <f t="shared" si="2"/>
        <v>0.45738045738045741</v>
      </c>
      <c r="Z6" s="8">
        <f t="shared" si="3"/>
        <v>0.53403141361256545</v>
      </c>
      <c r="AA6" s="9">
        <f t="shared" si="4"/>
        <v>4.9738219895287955E-2</v>
      </c>
      <c r="AB6" s="9">
        <f t="shared" si="5"/>
        <v>0.15789473684210525</v>
      </c>
      <c r="AC6" s="10">
        <f t="shared" ref="AC6:AD6" si="10">IF(OR(AA6="",AA18="",AA18=0),"",(AA6/AA18))</f>
        <v>2.3919626432715435</v>
      </c>
      <c r="AD6" s="10">
        <f t="shared" si="10"/>
        <v>1.7653406296114116</v>
      </c>
      <c r="AE6" s="10">
        <f t="shared" ref="AE6:AE7" si="11">1/EXP(0.163)*EXP(0.163*AC6)</f>
        <v>1.2546917323945674</v>
      </c>
      <c r="AF6" s="11">
        <f t="shared" ref="AF6:AF7" si="12">IF(OR(AD6="",AE6="",AE6=0),"",(100*AD6/AE6))</f>
        <v>140.69915215287787</v>
      </c>
    </row>
    <row r="7" spans="2:32" x14ac:dyDescent="0.4">
      <c r="B7" s="6" t="s">
        <v>4</v>
      </c>
      <c r="C7" s="7">
        <v>2008</v>
      </c>
      <c r="D7" s="7">
        <v>126</v>
      </c>
      <c r="E7" s="7">
        <v>470</v>
      </c>
      <c r="F7" s="7">
        <v>557</v>
      </c>
      <c r="G7" s="7">
        <v>168</v>
      </c>
      <c r="H7" s="7">
        <v>120</v>
      </c>
      <c r="I7" s="7">
        <v>34</v>
      </c>
      <c r="J7" s="7">
        <v>5</v>
      </c>
      <c r="K7" s="7">
        <v>9</v>
      </c>
      <c r="L7" s="7">
        <v>83</v>
      </c>
      <c r="M7" s="7">
        <v>89</v>
      </c>
      <c r="N7" s="7">
        <v>80</v>
      </c>
      <c r="O7" s="7">
        <v>1</v>
      </c>
      <c r="P7" s="7">
        <v>40</v>
      </c>
      <c r="Q7" s="7">
        <v>5</v>
      </c>
      <c r="R7" s="7">
        <v>2</v>
      </c>
      <c r="S7" s="7">
        <v>0</v>
      </c>
      <c r="T7" s="7">
        <v>12</v>
      </c>
      <c r="U7" s="7">
        <v>13</v>
      </c>
      <c r="V7" s="7">
        <v>8</v>
      </c>
      <c r="W7" s="7">
        <f t="shared" si="0"/>
        <v>239</v>
      </c>
      <c r="X7" s="8">
        <f t="shared" si="1"/>
        <v>0.35744680851063831</v>
      </c>
      <c r="Y7" s="8">
        <f t="shared" si="2"/>
        <v>0.45421903052064633</v>
      </c>
      <c r="Z7" s="8">
        <f t="shared" si="3"/>
        <v>0.50851063829787235</v>
      </c>
      <c r="AA7" s="9">
        <f t="shared" si="4"/>
        <v>1.9148936170212766E-2</v>
      </c>
      <c r="AB7" s="9">
        <f t="shared" si="5"/>
        <v>0.14337568058076225</v>
      </c>
      <c r="AC7" s="10">
        <f t="shared" ref="AC7:AD7" si="13">IF(OR(AA7="",AA19="",AA19=0),"",(AA7/AA19))</f>
        <v>1.010743692773862</v>
      </c>
      <c r="AD7" s="10">
        <f t="shared" si="13"/>
        <v>1.5888391562107609</v>
      </c>
      <c r="AE7" s="10">
        <f t="shared" si="11"/>
        <v>1.0017527562067434</v>
      </c>
      <c r="AF7" s="11">
        <f t="shared" si="12"/>
        <v>158.6059181136761</v>
      </c>
    </row>
    <row r="8" spans="2:32" x14ac:dyDescent="0.4">
      <c r="B8" s="6" t="s">
        <v>5</v>
      </c>
      <c r="C8" s="7">
        <v>2009</v>
      </c>
      <c r="D8" s="7">
        <v>115</v>
      </c>
      <c r="E8" s="7">
        <v>388</v>
      </c>
      <c r="F8" s="7">
        <v>498</v>
      </c>
      <c r="G8" s="7">
        <v>129</v>
      </c>
      <c r="H8" s="7">
        <v>87</v>
      </c>
      <c r="I8" s="7">
        <v>16</v>
      </c>
      <c r="J8" s="7">
        <v>0</v>
      </c>
      <c r="K8" s="7">
        <v>26</v>
      </c>
      <c r="L8" s="7">
        <v>62</v>
      </c>
      <c r="M8" s="7">
        <v>100</v>
      </c>
      <c r="N8" s="7">
        <v>97</v>
      </c>
      <c r="O8" s="7">
        <v>9</v>
      </c>
      <c r="P8" s="7">
        <v>70</v>
      </c>
      <c r="Q8" s="7">
        <v>7</v>
      </c>
      <c r="R8" s="7">
        <v>6</v>
      </c>
      <c r="S8" s="7">
        <v>0</v>
      </c>
      <c r="T8" s="7">
        <v>7</v>
      </c>
      <c r="U8" s="7">
        <v>2</v>
      </c>
      <c r="V8" s="7">
        <v>0</v>
      </c>
      <c r="W8" s="7">
        <f t="shared" si="0"/>
        <v>223</v>
      </c>
      <c r="X8" s="8">
        <f t="shared" si="1"/>
        <v>0.3324742268041237</v>
      </c>
      <c r="Y8" s="8">
        <f t="shared" si="2"/>
        <v>0.46787148594377509</v>
      </c>
      <c r="Z8" s="8">
        <f t="shared" si="3"/>
        <v>0.57474226804123707</v>
      </c>
      <c r="AA8" s="9">
        <f t="shared" si="4"/>
        <v>6.7010309278350513E-2</v>
      </c>
      <c r="AB8" s="9">
        <f t="shared" si="5"/>
        <v>0.18257261410788381</v>
      </c>
      <c r="AC8" s="10">
        <f t="shared" ref="AC8:AD8" si="14">IF(OR(AA8="",AA20="",AA20=0),"",(AA8/AA20))</f>
        <v>2.0950149506850537</v>
      </c>
      <c r="AD8" s="10">
        <f t="shared" si="14"/>
        <v>1.8200622306072409</v>
      </c>
      <c r="AE8" s="10">
        <f t="shared" ref="AE8" si="15">1/EXP(0.163)*EXP(0.163*AC8)</f>
        <v>1.1954078652243045</v>
      </c>
      <c r="AF8" s="11">
        <f t="shared" ref="AF8" si="16">IF(OR(AD8="",AE8="",AE8=0),"",(100*AD8/AE8))</f>
        <v>152.25449685875432</v>
      </c>
    </row>
    <row r="9" spans="2:32" x14ac:dyDescent="0.4">
      <c r="B9" s="6" t="s">
        <v>8</v>
      </c>
      <c r="C9" s="7">
        <v>2010</v>
      </c>
      <c r="D9" s="7">
        <v>127</v>
      </c>
      <c r="E9" s="7">
        <v>478</v>
      </c>
      <c r="F9" s="7">
        <v>552</v>
      </c>
      <c r="G9" s="7">
        <v>174</v>
      </c>
      <c r="H9" s="7">
        <v>117</v>
      </c>
      <c r="I9" s="7">
        <v>13</v>
      </c>
      <c r="J9" s="7">
        <v>0</v>
      </c>
      <c r="K9" s="7">
        <v>44</v>
      </c>
      <c r="L9" s="7">
        <v>99</v>
      </c>
      <c r="M9" s="7">
        <v>133</v>
      </c>
      <c r="N9" s="7">
        <v>61</v>
      </c>
      <c r="O9" s="7">
        <v>6</v>
      </c>
      <c r="P9" s="7">
        <v>77</v>
      </c>
      <c r="Q9" s="7">
        <v>10</v>
      </c>
      <c r="R9" s="7">
        <v>3</v>
      </c>
      <c r="S9" s="7">
        <v>0</v>
      </c>
      <c r="T9" s="7">
        <v>15</v>
      </c>
      <c r="U9" s="7">
        <v>0</v>
      </c>
      <c r="V9" s="7">
        <v>2</v>
      </c>
      <c r="W9" s="7">
        <f t="shared" si="0"/>
        <v>319</v>
      </c>
      <c r="X9" s="8">
        <f t="shared" si="1"/>
        <v>0.36401673640167365</v>
      </c>
      <c r="Y9" s="8">
        <f t="shared" si="2"/>
        <v>0.4438405797101449</v>
      </c>
      <c r="Z9" s="8">
        <f t="shared" si="3"/>
        <v>0.66736401673640167</v>
      </c>
      <c r="AA9" s="9">
        <f t="shared" si="4"/>
        <v>9.2050209205020925E-2</v>
      </c>
      <c r="AB9" s="9">
        <f t="shared" si="5"/>
        <v>0.10261194029850747</v>
      </c>
      <c r="AC9" s="10">
        <f t="shared" ref="AC9:AD9" si="17">IF(OR(AA9="",AA21="",AA21=0),"",(AA9/AA21))</f>
        <v>3.3360297536029755</v>
      </c>
      <c r="AD9" s="10">
        <f t="shared" si="17"/>
        <v>1.0783236238990423</v>
      </c>
      <c r="AE9" s="10">
        <f t="shared" ref="AE9" si="18">1/EXP(0.163)*EXP(0.163*AC9)</f>
        <v>1.4634151526627632</v>
      </c>
      <c r="AF9" s="11">
        <f t="shared" ref="AF9" si="19">IF(OR(AD9="",AE9="",AE9=0),"",(100*AD9/AE9))</f>
        <v>73.685421524915469</v>
      </c>
    </row>
    <row r="10" spans="2:32" x14ac:dyDescent="0.4">
      <c r="B10" s="6" t="s">
        <v>8</v>
      </c>
      <c r="C10" s="7">
        <v>2011</v>
      </c>
      <c r="D10" s="7">
        <v>133</v>
      </c>
      <c r="E10" s="7">
        <v>493</v>
      </c>
      <c r="F10" s="7">
        <v>570</v>
      </c>
      <c r="G10" s="7">
        <v>176</v>
      </c>
      <c r="H10" s="7">
        <v>122</v>
      </c>
      <c r="I10" s="7">
        <v>26</v>
      </c>
      <c r="J10" s="7">
        <v>1</v>
      </c>
      <c r="K10" s="7">
        <v>27</v>
      </c>
      <c r="L10" s="7">
        <v>76</v>
      </c>
      <c r="M10" s="7">
        <v>113</v>
      </c>
      <c r="N10" s="7">
        <v>63</v>
      </c>
      <c r="O10" s="7">
        <v>8</v>
      </c>
      <c r="P10" s="7">
        <v>60</v>
      </c>
      <c r="Q10" s="7">
        <v>8</v>
      </c>
      <c r="R10" s="7">
        <v>6</v>
      </c>
      <c r="S10" s="7">
        <v>0</v>
      </c>
      <c r="T10" s="7">
        <v>22</v>
      </c>
      <c r="U10" s="7">
        <v>2</v>
      </c>
      <c r="V10" s="7">
        <v>0</v>
      </c>
      <c r="W10" s="7">
        <f t="shared" si="0"/>
        <v>285</v>
      </c>
      <c r="X10" s="8">
        <f t="shared" si="1"/>
        <v>0.35699797160243407</v>
      </c>
      <c r="Y10" s="8">
        <f t="shared" si="2"/>
        <v>0.43333333333333335</v>
      </c>
      <c r="Z10" s="8">
        <f t="shared" si="3"/>
        <v>0.57809330628803246</v>
      </c>
      <c r="AA10" s="9">
        <f t="shared" si="4"/>
        <v>5.4766734279918863E-2</v>
      </c>
      <c r="AB10" s="9">
        <f t="shared" si="5"/>
        <v>9.9277978339350176E-2</v>
      </c>
      <c r="AC10" s="10">
        <f t="shared" ref="AC10:AD10" si="20">IF(OR(AA10="",AA22="",AA22=0),"",(AA10/AA22))</f>
        <v>2.5280182292352675</v>
      </c>
      <c r="AD10" s="10">
        <f t="shared" si="20"/>
        <v>1.0543655182487846</v>
      </c>
      <c r="AE10" s="10">
        <f t="shared" ref="AE10" si="21">1/EXP(0.163)*EXP(0.163*AC10)</f>
        <v>1.2828279429318743</v>
      </c>
      <c r="AF10" s="11">
        <f t="shared" ref="AF10" si="22">IF(OR(AD10="",AE10="",AE10=0),"",(100*AD10/AE10))</f>
        <v>82.190719656375421</v>
      </c>
    </row>
    <row r="11" spans="2:32" x14ac:dyDescent="0.4">
      <c r="B11" s="6" t="s">
        <v>9</v>
      </c>
      <c r="C11" s="7">
        <v>2012</v>
      </c>
      <c r="D11" s="7">
        <v>126</v>
      </c>
      <c r="E11" s="7">
        <v>416</v>
      </c>
      <c r="F11" s="7">
        <v>513</v>
      </c>
      <c r="G11" s="7">
        <v>151</v>
      </c>
      <c r="H11" s="7">
        <v>111</v>
      </c>
      <c r="I11" s="7">
        <v>24</v>
      </c>
      <c r="J11" s="7">
        <v>0</v>
      </c>
      <c r="K11" s="7">
        <v>16</v>
      </c>
      <c r="L11" s="7">
        <v>61</v>
      </c>
      <c r="M11" s="7">
        <v>80</v>
      </c>
      <c r="N11" s="7">
        <v>81</v>
      </c>
      <c r="O11" s="7">
        <v>8</v>
      </c>
      <c r="P11" s="7">
        <v>69</v>
      </c>
      <c r="Q11" s="7">
        <v>11</v>
      </c>
      <c r="R11" s="7">
        <v>5</v>
      </c>
      <c r="S11" s="7">
        <v>0</v>
      </c>
      <c r="T11" s="7">
        <v>11</v>
      </c>
      <c r="U11" s="7">
        <v>3</v>
      </c>
      <c r="V11" s="7">
        <v>1</v>
      </c>
      <c r="W11" s="7">
        <f t="shared" si="0"/>
        <v>223</v>
      </c>
      <c r="X11" s="8">
        <f t="shared" si="1"/>
        <v>0.36298076923076922</v>
      </c>
      <c r="Y11" s="8">
        <f t="shared" si="2"/>
        <v>0.47368421052631576</v>
      </c>
      <c r="Z11" s="8">
        <f t="shared" si="3"/>
        <v>0.53605769230769229</v>
      </c>
      <c r="AA11" s="9">
        <f t="shared" si="4"/>
        <v>3.8461538461538464E-2</v>
      </c>
      <c r="AB11" s="9">
        <f t="shared" si="5"/>
        <v>0.14777327935222673</v>
      </c>
      <c r="AC11" s="10">
        <f t="shared" ref="AC11:AD11" si="23">IF(OR(AA11="",AA23="",AA23=0),"",(AA11/AA23))</f>
        <v>2.2013133208255162</v>
      </c>
      <c r="AD11" s="10">
        <f t="shared" si="23"/>
        <v>1.6566140510180629</v>
      </c>
      <c r="AE11" s="10">
        <f t="shared" ref="AE8:AE12" si="24">1/EXP(0.163)*EXP(0.163*AC11)</f>
        <v>1.2163007390877236</v>
      </c>
      <c r="AF11" s="11">
        <f t="shared" ref="AF8:AF12" si="25">IF(OR(AD11="",AE11="",AE11=0),"",(100*AD11/AE11))</f>
        <v>136.20102313352146</v>
      </c>
    </row>
    <row r="12" spans="2:32" x14ac:dyDescent="0.4">
      <c r="B12" s="12" t="s">
        <v>9</v>
      </c>
      <c r="C12" s="13">
        <v>2013</v>
      </c>
      <c r="D12" s="13">
        <v>101</v>
      </c>
      <c r="E12" s="13">
        <v>345</v>
      </c>
      <c r="F12" s="13">
        <v>430</v>
      </c>
      <c r="G12" s="13">
        <v>110</v>
      </c>
      <c r="H12" s="13">
        <v>76</v>
      </c>
      <c r="I12" s="13">
        <v>24</v>
      </c>
      <c r="J12" s="13">
        <v>0</v>
      </c>
      <c r="K12" s="13">
        <v>10</v>
      </c>
      <c r="L12" s="13">
        <v>41</v>
      </c>
      <c r="M12" s="13">
        <v>52</v>
      </c>
      <c r="N12" s="13">
        <v>73</v>
      </c>
      <c r="O12" s="13">
        <v>7</v>
      </c>
      <c r="P12" s="13">
        <v>67</v>
      </c>
      <c r="Q12" s="13">
        <v>8</v>
      </c>
      <c r="R12" s="13">
        <v>4</v>
      </c>
      <c r="S12" s="13">
        <v>0</v>
      </c>
      <c r="T12" s="13">
        <v>14</v>
      </c>
      <c r="U12" s="13">
        <v>0</v>
      </c>
      <c r="V12" s="13">
        <v>3</v>
      </c>
      <c r="W12" s="13">
        <f t="shared" si="0"/>
        <v>164</v>
      </c>
      <c r="X12" s="14">
        <f t="shared" si="1"/>
        <v>0.3188405797101449</v>
      </c>
      <c r="Y12" s="14">
        <f t="shared" si="2"/>
        <v>0.44418604651162791</v>
      </c>
      <c r="Z12" s="14">
        <f t="shared" si="3"/>
        <v>0.47536231884057972</v>
      </c>
      <c r="AA12" s="15">
        <f t="shared" si="4"/>
        <v>2.8985507246376812E-2</v>
      </c>
      <c r="AB12" s="15">
        <f t="shared" si="5"/>
        <v>0.15903614457831325</v>
      </c>
      <c r="AC12" s="16">
        <f t="shared" ref="AC12:AD12" si="26">IF(OR(AA12="",AA24="",AA24=0),"",(AA12/AA24))</f>
        <v>1.4091024663107041</v>
      </c>
      <c r="AD12" s="16">
        <f t="shared" si="26"/>
        <v>1.6598385011260395</v>
      </c>
      <c r="AE12" s="16">
        <f t="shared" si="24"/>
        <v>1.0689573156455721</v>
      </c>
      <c r="AF12" s="17">
        <f t="shared" si="25"/>
        <v>155.27640597357421</v>
      </c>
    </row>
    <row r="14" spans="2:32" x14ac:dyDescent="0.4">
      <c r="C14" s="1" t="s">
        <v>3</v>
      </c>
      <c r="D14" s="1" t="s">
        <v>10</v>
      </c>
      <c r="E14" s="1" t="s">
        <v>12</v>
      </c>
      <c r="F14" s="1" t="s">
        <v>11</v>
      </c>
      <c r="G14" s="1" t="s">
        <v>13</v>
      </c>
      <c r="H14" s="1" t="s">
        <v>17</v>
      </c>
      <c r="I14" s="1" t="s">
        <v>14</v>
      </c>
      <c r="J14" s="1" t="s">
        <v>15</v>
      </c>
      <c r="K14" s="1" t="s">
        <v>16</v>
      </c>
      <c r="L14" s="1" t="s">
        <v>18</v>
      </c>
      <c r="M14" s="1" t="s">
        <v>19</v>
      </c>
      <c r="N14" s="1" t="s">
        <v>20</v>
      </c>
      <c r="O14" s="1" t="s">
        <v>21</v>
      </c>
      <c r="P14" s="1" t="s">
        <v>22</v>
      </c>
      <c r="Q14" s="1" t="s">
        <v>23</v>
      </c>
      <c r="R14" s="1" t="s">
        <v>24</v>
      </c>
      <c r="S14" s="1" t="s">
        <v>25</v>
      </c>
      <c r="T14" s="1" t="s">
        <v>26</v>
      </c>
      <c r="U14" s="1" t="s">
        <v>27</v>
      </c>
      <c r="V14" s="1" t="s">
        <v>28</v>
      </c>
      <c r="W14" s="1" t="s">
        <v>29</v>
      </c>
      <c r="X14" s="1" t="s">
        <v>30</v>
      </c>
      <c r="Y14" s="1" t="s">
        <v>32</v>
      </c>
      <c r="Z14" s="1" t="s">
        <v>31</v>
      </c>
      <c r="AA14" s="1" t="s">
        <v>33</v>
      </c>
      <c r="AB14" s="1" t="s">
        <v>34</v>
      </c>
    </row>
    <row r="15" spans="2:32" x14ac:dyDescent="0.4">
      <c r="C15" s="1">
        <v>2004</v>
      </c>
      <c r="D15" s="1">
        <v>1064</v>
      </c>
      <c r="E15" s="1">
        <v>35812</v>
      </c>
      <c r="F15" s="1">
        <v>41350</v>
      </c>
      <c r="G15" s="1">
        <v>9541</v>
      </c>
      <c r="H15" s="1">
        <v>6801</v>
      </c>
      <c r="I15" s="1">
        <v>1653</v>
      </c>
      <c r="J15" s="1">
        <v>121</v>
      </c>
      <c r="K15" s="1">
        <v>966</v>
      </c>
      <c r="L15" s="1">
        <v>4990</v>
      </c>
      <c r="M15" s="1">
        <v>4721</v>
      </c>
      <c r="N15" s="1">
        <v>3883</v>
      </c>
      <c r="O15" s="1">
        <v>156</v>
      </c>
      <c r="P15" s="1">
        <v>6534</v>
      </c>
      <c r="Q15" s="1">
        <v>681</v>
      </c>
      <c r="R15" s="1">
        <v>302</v>
      </c>
      <c r="S15" s="1">
        <v>672</v>
      </c>
      <c r="T15" s="1">
        <v>828</v>
      </c>
      <c r="U15" s="1">
        <v>678</v>
      </c>
      <c r="V15" s="1">
        <v>389</v>
      </c>
      <c r="W15" s="1">
        <f>IF(OR(H15="",I15="",J15="",K15=""),"",(H15+I15*2+J15*3+K15*4))</f>
        <v>14334</v>
      </c>
      <c r="X15" s="2">
        <f>IF(OR(E15="",E15=0,G15=""),"",(G15/E15))</f>
        <v>0.26641907740422205</v>
      </c>
      <c r="Y15" s="2">
        <f>IF(OR(E15="",G15="",N15="",Q15="",R15="",(E15+N15+Q15+R15)=0),"",((G15+N15+Q15)/(E15+N15+Q15+R15)))</f>
        <v>0.34674762771031026</v>
      </c>
      <c r="Z15" s="2">
        <f>IF(OR(E15="",E15=0,W15=""),"",(W15/E15))</f>
        <v>0.40025689712945384</v>
      </c>
      <c r="AA15" s="3">
        <f>IF(OR(E15="",E15=0,K15=""),"",(K15/E15))</f>
        <v>2.697419859265051E-2</v>
      </c>
      <c r="AB15" s="3">
        <f>IF(OR(F15="",N15="",O15="",Q15="",(F15-O15-Q15)=0),"",((N15-O15)/(F15-O15-Q15)))</f>
        <v>9.1995162046750428E-2</v>
      </c>
    </row>
    <row r="16" spans="2:32" x14ac:dyDescent="0.4">
      <c r="C16" s="1">
        <v>2005</v>
      </c>
      <c r="D16" s="1">
        <v>1008</v>
      </c>
      <c r="E16" s="1">
        <v>33847</v>
      </c>
      <c r="F16" s="1">
        <v>38977</v>
      </c>
      <c r="G16" s="1">
        <v>8912</v>
      </c>
      <c r="H16" s="1">
        <v>6431</v>
      </c>
      <c r="I16" s="1">
        <v>1488</v>
      </c>
      <c r="J16" s="1">
        <v>117</v>
      </c>
      <c r="K16" s="1">
        <v>876</v>
      </c>
      <c r="L16" s="1">
        <v>4626</v>
      </c>
      <c r="M16" s="1">
        <v>4346</v>
      </c>
      <c r="N16" s="1">
        <v>3459</v>
      </c>
      <c r="O16" s="1">
        <v>133</v>
      </c>
      <c r="P16" s="1">
        <v>6385</v>
      </c>
      <c r="Q16" s="1">
        <v>711</v>
      </c>
      <c r="R16" s="1">
        <v>256</v>
      </c>
      <c r="S16" s="1">
        <v>704</v>
      </c>
      <c r="T16" s="1">
        <v>755</v>
      </c>
      <c r="U16" s="1">
        <v>782</v>
      </c>
      <c r="V16" s="1">
        <v>344</v>
      </c>
      <c r="W16" s="1">
        <f t="shared" ref="W16:W24" si="27">IF(OR(H16="",I16="",J16="",K16=""),"",(H16+I16*2+J16*3+K16*4))</f>
        <v>13262</v>
      </c>
      <c r="X16" s="2">
        <f t="shared" ref="X16:X24" si="28">IF(OR(E16="",E16=0,G16=""),"",(G16/E16))</f>
        <v>0.26330250834638225</v>
      </c>
      <c r="Y16" s="2">
        <f t="shared" ref="Y16:Y24" si="29">IF(OR(E16="",G16="",N16="",Q16="",R16="",(E16+N16+Q16+R16)=0),"",((G16+N16+Q16)/(E16+N16+Q16+R16)))</f>
        <v>0.34180754056384394</v>
      </c>
      <c r="Z16" s="2">
        <f t="shared" ref="Z16:Z24" si="30">IF(OR(E16="",E16=0,W16=""),"",(W16/E16))</f>
        <v>0.39182202263125238</v>
      </c>
      <c r="AA16" s="3">
        <f t="shared" ref="AA16:AA24" si="31">IF(OR(E16="",E16=0,K16=""),"",(K16/E16))</f>
        <v>2.5881171152539368E-2</v>
      </c>
      <c r="AB16" s="3">
        <f t="shared" ref="AB16:AB24" si="32">IF(OR(F16="",N16="",O16="",Q16="",(F16-O16-Q16)=0),"",((N16-O16)/(F16-O16-Q16)))</f>
        <v>8.7221042141976762E-2</v>
      </c>
    </row>
    <row r="17" spans="3:28" x14ac:dyDescent="0.4">
      <c r="C17" s="1">
        <v>2006</v>
      </c>
      <c r="D17" s="1">
        <v>1008</v>
      </c>
      <c r="E17" s="1">
        <v>33212</v>
      </c>
      <c r="F17" s="1">
        <v>38087</v>
      </c>
      <c r="G17" s="1">
        <v>8469</v>
      </c>
      <c r="H17" s="1">
        <v>6277</v>
      </c>
      <c r="I17" s="1">
        <v>1423</v>
      </c>
      <c r="J17" s="1">
        <v>109</v>
      </c>
      <c r="K17" s="1">
        <v>660</v>
      </c>
      <c r="L17" s="1">
        <v>3981</v>
      </c>
      <c r="M17" s="1">
        <v>3741</v>
      </c>
      <c r="N17" s="1">
        <v>3293</v>
      </c>
      <c r="O17" s="1">
        <v>133</v>
      </c>
      <c r="P17" s="1">
        <v>5889</v>
      </c>
      <c r="Q17" s="1">
        <v>533</v>
      </c>
      <c r="R17" s="1">
        <v>243</v>
      </c>
      <c r="S17" s="1">
        <v>806</v>
      </c>
      <c r="T17" s="1">
        <v>780</v>
      </c>
      <c r="U17" s="1">
        <v>745</v>
      </c>
      <c r="V17" s="1">
        <v>347</v>
      </c>
      <c r="W17" s="1">
        <f t="shared" si="27"/>
        <v>12090</v>
      </c>
      <c r="X17" s="2">
        <f t="shared" si="28"/>
        <v>0.2549981934240636</v>
      </c>
      <c r="Y17" s="2">
        <f t="shared" si="29"/>
        <v>0.32979265577640082</v>
      </c>
      <c r="Z17" s="2">
        <f t="shared" si="30"/>
        <v>0.36402505118631817</v>
      </c>
      <c r="AA17" s="3">
        <f t="shared" si="31"/>
        <v>1.9872335300493798E-2</v>
      </c>
      <c r="AB17" s="3">
        <f t="shared" si="32"/>
        <v>8.444456321316908E-2</v>
      </c>
    </row>
    <row r="18" spans="3:28" x14ac:dyDescent="0.4">
      <c r="C18" s="1">
        <v>2007</v>
      </c>
      <c r="D18" s="1">
        <v>1008</v>
      </c>
      <c r="E18" s="1">
        <v>33808</v>
      </c>
      <c r="F18" s="1">
        <v>38992</v>
      </c>
      <c r="G18" s="1">
        <v>8879</v>
      </c>
      <c r="H18" s="1">
        <v>6510</v>
      </c>
      <c r="I18" s="1">
        <v>1532</v>
      </c>
      <c r="J18" s="1">
        <v>134</v>
      </c>
      <c r="K18" s="1">
        <v>703</v>
      </c>
      <c r="L18" s="1">
        <v>4306</v>
      </c>
      <c r="M18" s="1">
        <v>4063</v>
      </c>
      <c r="N18" s="1">
        <v>3615</v>
      </c>
      <c r="O18" s="1">
        <v>191</v>
      </c>
      <c r="P18" s="1">
        <v>5631</v>
      </c>
      <c r="Q18" s="1">
        <v>519</v>
      </c>
      <c r="R18" s="1">
        <v>317</v>
      </c>
      <c r="S18" s="1">
        <v>733</v>
      </c>
      <c r="T18" s="1">
        <v>831</v>
      </c>
      <c r="U18" s="1">
        <v>764</v>
      </c>
      <c r="V18" s="1">
        <v>366</v>
      </c>
      <c r="W18" s="1">
        <f t="shared" si="27"/>
        <v>12788</v>
      </c>
      <c r="X18" s="2">
        <f t="shared" si="28"/>
        <v>0.26263014671083768</v>
      </c>
      <c r="Y18" s="2">
        <f t="shared" si="29"/>
        <v>0.34012911994563372</v>
      </c>
      <c r="Z18" s="2">
        <f t="shared" si="30"/>
        <v>0.37825366777094177</v>
      </c>
      <c r="AA18" s="3">
        <f t="shared" si="31"/>
        <v>2.0793894936109798E-2</v>
      </c>
      <c r="AB18" s="3">
        <f t="shared" si="32"/>
        <v>8.9441512982602792E-2</v>
      </c>
    </row>
    <row r="19" spans="3:28" x14ac:dyDescent="0.4">
      <c r="C19" s="1">
        <v>2008</v>
      </c>
      <c r="D19" s="1">
        <v>1008</v>
      </c>
      <c r="E19" s="1">
        <v>34098</v>
      </c>
      <c r="F19" s="1">
        <v>39014</v>
      </c>
      <c r="G19" s="1">
        <v>9098</v>
      </c>
      <c r="H19" s="1">
        <v>6752</v>
      </c>
      <c r="I19" s="1">
        <v>1512</v>
      </c>
      <c r="J19" s="1">
        <v>188</v>
      </c>
      <c r="K19" s="1">
        <v>646</v>
      </c>
      <c r="L19" s="1">
        <v>4522</v>
      </c>
      <c r="M19" s="1">
        <v>4248</v>
      </c>
      <c r="N19" s="1">
        <v>3589</v>
      </c>
      <c r="O19" s="1">
        <v>123</v>
      </c>
      <c r="P19" s="1">
        <v>5771</v>
      </c>
      <c r="Q19" s="1">
        <v>482</v>
      </c>
      <c r="R19" s="1">
        <v>324</v>
      </c>
      <c r="S19" s="1">
        <v>521</v>
      </c>
      <c r="T19" s="1">
        <v>828</v>
      </c>
      <c r="U19" s="1">
        <v>987</v>
      </c>
      <c r="V19" s="1">
        <v>444</v>
      </c>
      <c r="W19" s="1">
        <f t="shared" si="27"/>
        <v>12924</v>
      </c>
      <c r="X19" s="2">
        <f t="shared" si="28"/>
        <v>0.26681916827966451</v>
      </c>
      <c r="Y19" s="2">
        <f t="shared" si="29"/>
        <v>0.34211415062478895</v>
      </c>
      <c r="Z19" s="2">
        <f t="shared" si="30"/>
        <v>0.37902516276614462</v>
      </c>
      <c r="AA19" s="3">
        <f t="shared" si="31"/>
        <v>1.8945392691653469E-2</v>
      </c>
      <c r="AB19" s="3">
        <f t="shared" si="32"/>
        <v>9.0239266838501392E-2</v>
      </c>
    </row>
    <row r="20" spans="3:28" x14ac:dyDescent="0.4">
      <c r="C20" s="1">
        <v>2009</v>
      </c>
      <c r="D20" s="1">
        <v>1064</v>
      </c>
      <c r="E20" s="1">
        <v>36110</v>
      </c>
      <c r="F20" s="1">
        <v>41860</v>
      </c>
      <c r="G20" s="1">
        <v>9938</v>
      </c>
      <c r="H20" s="1">
        <v>6872</v>
      </c>
      <c r="I20" s="1">
        <v>1753</v>
      </c>
      <c r="J20" s="1">
        <v>158</v>
      </c>
      <c r="K20" s="1">
        <v>1155</v>
      </c>
      <c r="L20" s="1">
        <v>5492</v>
      </c>
      <c r="M20" s="1">
        <v>5186</v>
      </c>
      <c r="N20" s="1">
        <v>4290</v>
      </c>
      <c r="O20" s="1">
        <v>164</v>
      </c>
      <c r="P20" s="1">
        <v>6939</v>
      </c>
      <c r="Q20" s="1">
        <v>564</v>
      </c>
      <c r="R20" s="1">
        <v>337</v>
      </c>
      <c r="S20" s="1">
        <v>559</v>
      </c>
      <c r="T20" s="1">
        <v>937</v>
      </c>
      <c r="U20" s="1">
        <v>1056</v>
      </c>
      <c r="V20" s="1">
        <v>399</v>
      </c>
      <c r="W20" s="1">
        <f t="shared" si="27"/>
        <v>15472</v>
      </c>
      <c r="X20" s="2">
        <f t="shared" si="28"/>
        <v>0.27521462198836888</v>
      </c>
      <c r="Y20" s="2">
        <f t="shared" si="29"/>
        <v>0.35815113435510038</v>
      </c>
      <c r="Z20" s="2">
        <f t="shared" si="30"/>
        <v>0.42846856826363888</v>
      </c>
      <c r="AA20" s="3">
        <f t="shared" si="31"/>
        <v>3.1985599556909446E-2</v>
      </c>
      <c r="AB20" s="3">
        <f t="shared" si="32"/>
        <v>0.10031119323154722</v>
      </c>
    </row>
    <row r="21" spans="3:28" x14ac:dyDescent="0.4">
      <c r="C21" s="1">
        <v>2010</v>
      </c>
      <c r="D21" s="1">
        <v>1064</v>
      </c>
      <c r="E21" s="1">
        <v>35879</v>
      </c>
      <c r="F21" s="1">
        <v>41593</v>
      </c>
      <c r="G21" s="1">
        <v>9681</v>
      </c>
      <c r="H21" s="1">
        <v>6903</v>
      </c>
      <c r="I21" s="1">
        <v>1650</v>
      </c>
      <c r="J21" s="1">
        <v>138</v>
      </c>
      <c r="K21" s="1">
        <v>990</v>
      </c>
      <c r="L21" s="1">
        <v>5301</v>
      </c>
      <c r="M21" s="1">
        <v>4996</v>
      </c>
      <c r="N21" s="1">
        <v>4045</v>
      </c>
      <c r="O21" s="1">
        <v>161</v>
      </c>
      <c r="P21" s="1">
        <v>7025</v>
      </c>
      <c r="Q21" s="1">
        <v>616</v>
      </c>
      <c r="R21" s="1">
        <v>320</v>
      </c>
      <c r="S21" s="1">
        <v>733</v>
      </c>
      <c r="T21" s="1">
        <v>831</v>
      </c>
      <c r="U21" s="1">
        <v>1113</v>
      </c>
      <c r="V21" s="1">
        <v>470</v>
      </c>
      <c r="W21" s="1">
        <f t="shared" si="27"/>
        <v>14577</v>
      </c>
      <c r="X21" s="2">
        <f t="shared" si="28"/>
        <v>0.26982357367819615</v>
      </c>
      <c r="Y21" s="2">
        <f t="shared" si="29"/>
        <v>0.35100342633382281</v>
      </c>
      <c r="Z21" s="2">
        <f t="shared" si="30"/>
        <v>0.40628222637197248</v>
      </c>
      <c r="AA21" s="3">
        <f t="shared" si="31"/>
        <v>2.7592742272638592E-2</v>
      </c>
      <c r="AB21" s="3">
        <f t="shared" si="32"/>
        <v>9.5158761270090167E-2</v>
      </c>
    </row>
    <row r="22" spans="3:28" x14ac:dyDescent="0.4">
      <c r="C22" s="1">
        <v>2011</v>
      </c>
      <c r="D22" s="1">
        <v>1064</v>
      </c>
      <c r="E22" s="1">
        <v>35543</v>
      </c>
      <c r="F22" s="1">
        <v>41065</v>
      </c>
      <c r="G22" s="1">
        <v>9409</v>
      </c>
      <c r="H22" s="1">
        <v>6914</v>
      </c>
      <c r="I22" s="1">
        <v>1563</v>
      </c>
      <c r="J22" s="1">
        <v>162</v>
      </c>
      <c r="K22" s="1">
        <v>770</v>
      </c>
      <c r="L22" s="1">
        <v>4822</v>
      </c>
      <c r="M22" s="1">
        <v>4534</v>
      </c>
      <c r="N22" s="1">
        <v>3936</v>
      </c>
      <c r="O22" s="1">
        <v>130</v>
      </c>
      <c r="P22" s="1">
        <v>7004</v>
      </c>
      <c r="Q22" s="1">
        <v>514</v>
      </c>
      <c r="R22" s="1">
        <v>290</v>
      </c>
      <c r="S22" s="1">
        <v>782</v>
      </c>
      <c r="T22" s="1">
        <v>830</v>
      </c>
      <c r="U22" s="1">
        <v>933</v>
      </c>
      <c r="V22" s="1">
        <v>448</v>
      </c>
      <c r="W22" s="1">
        <f t="shared" si="27"/>
        <v>13606</v>
      </c>
      <c r="X22" s="2">
        <f t="shared" si="28"/>
        <v>0.26472160481670087</v>
      </c>
      <c r="Y22" s="2">
        <f t="shared" si="29"/>
        <v>0.34404091055780356</v>
      </c>
      <c r="Z22" s="2">
        <f t="shared" si="30"/>
        <v>0.38280392763694682</v>
      </c>
      <c r="AA22" s="3">
        <f t="shared" si="31"/>
        <v>2.1663900064710351E-2</v>
      </c>
      <c r="AB22" s="3">
        <f t="shared" si="32"/>
        <v>9.4158976769500996E-2</v>
      </c>
    </row>
    <row r="23" spans="3:28" x14ac:dyDescent="0.4">
      <c r="C23" s="1">
        <v>2012</v>
      </c>
      <c r="D23" s="1">
        <v>1064</v>
      </c>
      <c r="E23" s="1">
        <v>35199</v>
      </c>
      <c r="F23" s="1">
        <v>40525</v>
      </c>
      <c r="G23" s="1">
        <v>9072</v>
      </c>
      <c r="H23" s="1">
        <v>6720</v>
      </c>
      <c r="I23" s="1">
        <v>1577</v>
      </c>
      <c r="J23" s="1">
        <v>160</v>
      </c>
      <c r="K23" s="1">
        <v>615</v>
      </c>
      <c r="L23" s="1">
        <v>4380</v>
      </c>
      <c r="M23" s="1">
        <v>4095</v>
      </c>
      <c r="N23" s="1">
        <v>3698</v>
      </c>
      <c r="O23" s="1">
        <v>140</v>
      </c>
      <c r="P23" s="1">
        <v>6672</v>
      </c>
      <c r="Q23" s="1">
        <v>498</v>
      </c>
      <c r="R23" s="1">
        <v>308</v>
      </c>
      <c r="S23" s="1">
        <v>822</v>
      </c>
      <c r="T23" s="1">
        <v>784</v>
      </c>
      <c r="U23" s="1">
        <v>1022</v>
      </c>
      <c r="V23" s="1">
        <v>460</v>
      </c>
      <c r="W23" s="1">
        <f t="shared" si="27"/>
        <v>12814</v>
      </c>
      <c r="X23" s="2">
        <f t="shared" si="28"/>
        <v>0.25773459473280491</v>
      </c>
      <c r="Y23" s="2">
        <f t="shared" si="29"/>
        <v>0.33418129612371861</v>
      </c>
      <c r="Z23" s="2">
        <f t="shared" si="30"/>
        <v>0.36404443308048523</v>
      </c>
      <c r="AA23" s="3">
        <f t="shared" si="31"/>
        <v>1.7472087275206681E-2</v>
      </c>
      <c r="AB23" s="3">
        <f t="shared" si="32"/>
        <v>8.9201995637676432E-2</v>
      </c>
    </row>
    <row r="24" spans="3:28" x14ac:dyDescent="0.4">
      <c r="C24" s="1">
        <v>2013</v>
      </c>
      <c r="D24" s="1">
        <v>1152</v>
      </c>
      <c r="E24" s="1">
        <v>38794</v>
      </c>
      <c r="F24" s="1">
        <v>44887</v>
      </c>
      <c r="G24" s="1">
        <v>10411</v>
      </c>
      <c r="H24" s="1">
        <v>7576</v>
      </c>
      <c r="I24" s="1">
        <v>1845</v>
      </c>
      <c r="J24" s="1">
        <v>192</v>
      </c>
      <c r="K24" s="1">
        <v>798</v>
      </c>
      <c r="L24" s="1">
        <v>5353</v>
      </c>
      <c r="M24" s="1">
        <v>5017</v>
      </c>
      <c r="N24" s="1">
        <v>4350</v>
      </c>
      <c r="O24" s="1">
        <v>129</v>
      </c>
      <c r="P24" s="1">
        <v>7785</v>
      </c>
      <c r="Q24" s="1">
        <v>704</v>
      </c>
      <c r="R24" s="1">
        <v>362</v>
      </c>
      <c r="S24" s="1">
        <v>677</v>
      </c>
      <c r="T24" s="1">
        <v>912</v>
      </c>
      <c r="U24" s="1">
        <v>1167</v>
      </c>
      <c r="V24" s="1">
        <v>502</v>
      </c>
      <c r="W24" s="1">
        <f t="shared" si="27"/>
        <v>15034</v>
      </c>
      <c r="X24" s="2">
        <f t="shared" si="28"/>
        <v>0.26836624220240246</v>
      </c>
      <c r="Y24" s="2">
        <f t="shared" si="29"/>
        <v>0.34980773580637864</v>
      </c>
      <c r="Z24" s="2">
        <f t="shared" si="30"/>
        <v>0.38753415476620096</v>
      </c>
      <c r="AA24" s="3">
        <f t="shared" si="31"/>
        <v>2.0570191266690727E-2</v>
      </c>
      <c r="AB24" s="3">
        <f t="shared" si="32"/>
        <v>9.5814227992917778E-2</v>
      </c>
    </row>
  </sheetData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C24"/>
  <sheetViews>
    <sheetView tabSelected="1" topLeftCell="T1" zoomScaleNormal="100" workbookViewId="0">
      <selection activeCell="Y3" sqref="Y3"/>
    </sheetView>
  </sheetViews>
  <sheetFormatPr defaultRowHeight="17.399999999999999" x14ac:dyDescent="0.4"/>
  <cols>
    <col min="1" max="26" width="8.796875" style="1"/>
    <col min="27" max="27" width="0" style="1" hidden="1" customWidth="1"/>
    <col min="28" max="28" width="8.796875" style="1"/>
    <col min="29" max="31" width="8.796875" style="1" hidden="1" customWidth="1"/>
    <col min="32" max="159" width="8.796875" style="1"/>
  </cols>
  <sheetData>
    <row r="2" spans="2:32" x14ac:dyDescent="0.4">
      <c r="B2" s="22" t="s">
        <v>0</v>
      </c>
      <c r="C2" s="23" t="s">
        <v>3</v>
      </c>
      <c r="D2" s="23" t="s">
        <v>10</v>
      </c>
      <c r="E2" s="23" t="s">
        <v>12</v>
      </c>
      <c r="F2" s="23" t="s">
        <v>11</v>
      </c>
      <c r="G2" s="23" t="s">
        <v>13</v>
      </c>
      <c r="H2" s="23" t="s">
        <v>17</v>
      </c>
      <c r="I2" s="23" t="s">
        <v>14</v>
      </c>
      <c r="J2" s="23" t="s">
        <v>15</v>
      </c>
      <c r="K2" s="23" t="s">
        <v>16</v>
      </c>
      <c r="L2" s="23" t="s">
        <v>18</v>
      </c>
      <c r="M2" s="23" t="s">
        <v>19</v>
      </c>
      <c r="N2" s="23" t="s">
        <v>20</v>
      </c>
      <c r="O2" s="23" t="s">
        <v>21</v>
      </c>
      <c r="P2" s="23" t="s">
        <v>22</v>
      </c>
      <c r="Q2" s="23" t="s">
        <v>23</v>
      </c>
      <c r="R2" s="23" t="s">
        <v>24</v>
      </c>
      <c r="S2" s="23" t="s">
        <v>25</v>
      </c>
      <c r="T2" s="23" t="s">
        <v>26</v>
      </c>
      <c r="U2" s="23" t="s">
        <v>27</v>
      </c>
      <c r="V2" s="23" t="s">
        <v>28</v>
      </c>
      <c r="W2" s="23" t="s">
        <v>29</v>
      </c>
      <c r="X2" s="23" t="s">
        <v>30</v>
      </c>
      <c r="Y2" s="23" t="s">
        <v>32</v>
      </c>
      <c r="Z2" s="23" t="s">
        <v>31</v>
      </c>
      <c r="AA2" s="23" t="s">
        <v>33</v>
      </c>
      <c r="AB2" s="23" t="s">
        <v>34</v>
      </c>
      <c r="AC2" s="23" t="s">
        <v>35</v>
      </c>
      <c r="AD2" s="23" t="s">
        <v>36</v>
      </c>
      <c r="AE2" s="23" t="s">
        <v>37</v>
      </c>
      <c r="AF2" s="24" t="s">
        <v>38</v>
      </c>
    </row>
    <row r="3" spans="2:32" x14ac:dyDescent="0.4">
      <c r="B3" s="4" t="s">
        <v>39</v>
      </c>
      <c r="C3" s="5">
        <v>2004</v>
      </c>
      <c r="D3" s="5">
        <v>132</v>
      </c>
      <c r="E3" s="5">
        <v>410</v>
      </c>
      <c r="F3" s="5">
        <v>526</v>
      </c>
      <c r="G3" s="5">
        <v>121</v>
      </c>
      <c r="H3" s="5">
        <v>67</v>
      </c>
      <c r="I3" s="5">
        <v>19</v>
      </c>
      <c r="J3" s="5">
        <v>1</v>
      </c>
      <c r="K3" s="5">
        <v>34</v>
      </c>
      <c r="L3" s="5">
        <v>94</v>
      </c>
      <c r="M3" s="5">
        <v>79</v>
      </c>
      <c r="N3" s="5">
        <v>94</v>
      </c>
      <c r="O3" s="5">
        <v>3</v>
      </c>
      <c r="P3" s="5">
        <v>126</v>
      </c>
      <c r="Q3" s="5">
        <v>14</v>
      </c>
      <c r="R3" s="5">
        <v>2</v>
      </c>
      <c r="S3" s="5">
        <v>6</v>
      </c>
      <c r="T3" s="5">
        <v>9</v>
      </c>
      <c r="U3" s="5">
        <v>2</v>
      </c>
      <c r="V3" s="5">
        <v>5</v>
      </c>
      <c r="W3" s="5">
        <f>IF(OR(H3="",I3="",J3="",K3=""),"",(H3+I3*2+J3*3+K3*4))</f>
        <v>244</v>
      </c>
      <c r="X3" s="18">
        <f>IF(OR(E3="",E3=0,G3=""),"",(G3/E3))</f>
        <v>0.29512195121951218</v>
      </c>
      <c r="Y3" s="18">
        <f>IF(OR(E3="",G3="",N3="",Q3="",R3="",(E3+N3+Q3+R3)=0),"",((G3+N3+Q3)/(E3+N3+Q3+R3)))</f>
        <v>0.44038461538461537</v>
      </c>
      <c r="Z3" s="18">
        <f>IF(OR(E3="",E3=0,W3=""),"",(W3/E3))</f>
        <v>0.59512195121951217</v>
      </c>
      <c r="AA3" s="19">
        <f>IF(OR(E3="",E3=0,K3=""),"",(K3/E3))</f>
        <v>8.2926829268292687E-2</v>
      </c>
      <c r="AB3" s="19">
        <f>IF(OR(F3="",N3="",O3="",Q3="",(F3-O3-Q3)=0),"",((N3-O3)/(F3-O3-Q3)))</f>
        <v>0.1787819253438114</v>
      </c>
      <c r="AC3" s="20">
        <f>IF(OR(AA3="",AA15="",AA15=0),"",(AA3/AA15))</f>
        <v>3.0743018734535172</v>
      </c>
      <c r="AD3" s="20">
        <f>IF(OR(AB3="",AB15="",AB15=0),"",(AB3/AB15))</f>
        <v>1.943383992877336</v>
      </c>
      <c r="AE3" s="20">
        <f>1/EXP(0.163)*EXP(0.163*AC3)</f>
        <v>1.402296437633094</v>
      </c>
      <c r="AF3" s="21">
        <f>IF(OR(AD3="",AE3="",AE3=0),"",(100*AD3/AE3))</f>
        <v>138.58581828515034</v>
      </c>
    </row>
    <row r="4" spans="2:32" x14ac:dyDescent="0.4">
      <c r="B4" s="6" t="s">
        <v>40</v>
      </c>
      <c r="C4" s="7">
        <v>2005</v>
      </c>
      <c r="D4" s="7">
        <v>124</v>
      </c>
      <c r="E4" s="7">
        <v>433</v>
      </c>
      <c r="F4" s="7">
        <v>528</v>
      </c>
      <c r="G4" s="7">
        <v>119</v>
      </c>
      <c r="H4" s="7">
        <v>77</v>
      </c>
      <c r="I4" s="7">
        <v>14</v>
      </c>
      <c r="J4" s="7">
        <v>0</v>
      </c>
      <c r="K4" s="7">
        <v>28</v>
      </c>
      <c r="L4" s="7">
        <v>77</v>
      </c>
      <c r="M4" s="7">
        <v>87</v>
      </c>
      <c r="N4" s="7">
        <v>89</v>
      </c>
      <c r="O4" s="7">
        <v>4</v>
      </c>
      <c r="P4" s="7">
        <v>101</v>
      </c>
      <c r="Q4" s="7">
        <v>4</v>
      </c>
      <c r="R4" s="7">
        <v>2</v>
      </c>
      <c r="S4" s="7">
        <v>0</v>
      </c>
      <c r="T4" s="7">
        <v>12</v>
      </c>
      <c r="U4" s="7">
        <v>3</v>
      </c>
      <c r="V4" s="7">
        <v>2</v>
      </c>
      <c r="W4" s="7">
        <f t="shared" ref="W4:W12" si="0">IF(OR(H4="",I4="",J4="",K4=""),"",(H4+I4*2+J4*3+K4*4))</f>
        <v>217</v>
      </c>
      <c r="X4" s="8">
        <f t="shared" ref="X4:X12" si="1">IF(OR(E4="",E4=0,G4=""),"",(G4/E4))</f>
        <v>0.27482678983833719</v>
      </c>
      <c r="Y4" s="8">
        <f t="shared" ref="Y4:Y12" si="2">IF(OR(E4="",G4="",N4="",Q4="",R4="",(E4+N4+Q4+R4)=0),"",((G4+N4+Q4)/(E4+N4+Q4+R4)))</f>
        <v>0.40151515151515149</v>
      </c>
      <c r="Z4" s="8">
        <f t="shared" ref="Z4:Z12" si="3">IF(OR(E4="",E4=0,W4=""),"",(W4/E4))</f>
        <v>0.50115473441108549</v>
      </c>
      <c r="AA4" s="9">
        <f t="shared" ref="AA4:AA12" si="4">IF(OR(E4="",E4=0,K4=""),"",(K4/E4))</f>
        <v>6.4665127020785224E-2</v>
      </c>
      <c r="AB4" s="9">
        <f t="shared" ref="AB4:AB12" si="5">IF(OR(F4="",N4="",O4="",Q4="",(F4-O4-Q4)=0),"",((N4-O4)/(F4-O4-Q4)))</f>
        <v>0.16346153846153846</v>
      </c>
      <c r="AC4" s="10">
        <f t="shared" ref="AC4:AD12" si="6">IF(OR(AA4="",AA16="",AA16=0),"",(AA4/AA16))</f>
        <v>2.4985394455165726</v>
      </c>
      <c r="AD4" s="10">
        <f t="shared" si="6"/>
        <v>1.8741066885609881</v>
      </c>
      <c r="AE4" s="10">
        <f t="shared" ref="AE4:AE12" si="7">1/EXP(0.163)*EXP(0.163*AC4)</f>
        <v>1.2766786866608901</v>
      </c>
      <c r="AF4" s="11">
        <f t="shared" ref="AF4:AF12" si="8">IF(OR(AD4="",AE4="",AE4=0),"",(100*AD4/AE4))</f>
        <v>146.79548645576989</v>
      </c>
    </row>
    <row r="5" spans="2:32" x14ac:dyDescent="0.4">
      <c r="B5" s="6" t="s">
        <v>41</v>
      </c>
      <c r="C5" s="7">
        <v>2006</v>
      </c>
      <c r="D5" s="7">
        <v>126</v>
      </c>
      <c r="E5" s="7">
        <v>445</v>
      </c>
      <c r="F5" s="7">
        <v>540</v>
      </c>
      <c r="G5" s="7">
        <v>136</v>
      </c>
      <c r="H5" s="7">
        <v>97</v>
      </c>
      <c r="I5" s="7">
        <v>24</v>
      </c>
      <c r="J5" s="7">
        <v>2</v>
      </c>
      <c r="K5" s="7">
        <v>13</v>
      </c>
      <c r="L5" s="7">
        <v>62</v>
      </c>
      <c r="M5" s="7">
        <v>79</v>
      </c>
      <c r="N5" s="7">
        <v>83</v>
      </c>
      <c r="O5" s="7">
        <v>10</v>
      </c>
      <c r="P5" s="7">
        <v>38</v>
      </c>
      <c r="Q5" s="7">
        <v>3</v>
      </c>
      <c r="R5" s="7">
        <v>6</v>
      </c>
      <c r="S5" s="7">
        <v>3</v>
      </c>
      <c r="T5" s="7">
        <v>5</v>
      </c>
      <c r="U5" s="7">
        <v>6</v>
      </c>
      <c r="V5" s="7">
        <v>3</v>
      </c>
      <c r="W5" s="7">
        <f t="shared" si="0"/>
        <v>203</v>
      </c>
      <c r="X5" s="8">
        <f t="shared" si="1"/>
        <v>0.30561797752808989</v>
      </c>
      <c r="Y5" s="8">
        <f t="shared" si="2"/>
        <v>0.41340782122905029</v>
      </c>
      <c r="Z5" s="8">
        <f t="shared" si="3"/>
        <v>0.45617977528089887</v>
      </c>
      <c r="AA5" s="9">
        <f t="shared" si="4"/>
        <v>2.9213483146067417E-2</v>
      </c>
      <c r="AB5" s="9">
        <f t="shared" si="5"/>
        <v>0.13851992409867173</v>
      </c>
      <c r="AC5" s="10">
        <f t="shared" si="6"/>
        <v>1.4700578821927137</v>
      </c>
      <c r="AD5" s="10">
        <f t="shared" si="6"/>
        <v>1.6403652150937957</v>
      </c>
      <c r="AE5" s="10">
        <f t="shared" si="7"/>
        <v>1.0796311281622528</v>
      </c>
      <c r="AF5" s="11">
        <f t="shared" si="8"/>
        <v>151.93756203436112</v>
      </c>
    </row>
    <row r="6" spans="2:32" x14ac:dyDescent="0.4">
      <c r="B6" s="6" t="s">
        <v>42</v>
      </c>
      <c r="C6" s="7">
        <v>2007</v>
      </c>
      <c r="D6" s="7">
        <v>126</v>
      </c>
      <c r="E6" s="7">
        <v>438</v>
      </c>
      <c r="F6" s="7">
        <v>547</v>
      </c>
      <c r="G6" s="7">
        <v>135</v>
      </c>
      <c r="H6" s="7">
        <v>93</v>
      </c>
      <c r="I6" s="7">
        <v>13</v>
      </c>
      <c r="J6" s="7">
        <v>0</v>
      </c>
      <c r="K6" s="7">
        <v>29</v>
      </c>
      <c r="L6" s="7">
        <v>75</v>
      </c>
      <c r="M6" s="7">
        <v>87</v>
      </c>
      <c r="N6" s="7">
        <v>100</v>
      </c>
      <c r="O6" s="7">
        <v>12</v>
      </c>
      <c r="P6" s="7">
        <v>79</v>
      </c>
      <c r="Q6" s="7">
        <v>4</v>
      </c>
      <c r="R6" s="7">
        <v>5</v>
      </c>
      <c r="S6" s="7">
        <v>0</v>
      </c>
      <c r="T6" s="7">
        <v>17</v>
      </c>
      <c r="U6" s="7">
        <v>3</v>
      </c>
      <c r="V6" s="7">
        <v>2</v>
      </c>
      <c r="W6" s="7">
        <f t="shared" si="0"/>
        <v>235</v>
      </c>
      <c r="X6" s="8">
        <f t="shared" si="1"/>
        <v>0.30821917808219179</v>
      </c>
      <c r="Y6" s="8">
        <f t="shared" si="2"/>
        <v>0.43692870201096889</v>
      </c>
      <c r="Z6" s="8">
        <f t="shared" si="3"/>
        <v>0.5365296803652968</v>
      </c>
      <c r="AA6" s="9">
        <f t="shared" si="4"/>
        <v>6.6210045662100453E-2</v>
      </c>
      <c r="AB6" s="9">
        <f t="shared" si="5"/>
        <v>0.16572504708097929</v>
      </c>
      <c r="AC6" s="10">
        <f t="shared" si="6"/>
        <v>3.1841098488539004</v>
      </c>
      <c r="AD6" s="10">
        <f t="shared" si="6"/>
        <v>1.8528873400566732</v>
      </c>
      <c r="AE6" s="10">
        <f t="shared" si="7"/>
        <v>1.4276216893051332</v>
      </c>
      <c r="AF6" s="11">
        <f t="shared" si="8"/>
        <v>129.78839940142194</v>
      </c>
    </row>
    <row r="7" spans="2:32" x14ac:dyDescent="0.4">
      <c r="B7" s="6" t="s">
        <v>43</v>
      </c>
      <c r="C7" s="7">
        <v>2008</v>
      </c>
      <c r="D7" s="7">
        <v>126</v>
      </c>
      <c r="E7" s="7">
        <v>427</v>
      </c>
      <c r="F7" s="7">
        <v>528</v>
      </c>
      <c r="G7" s="7">
        <v>114</v>
      </c>
      <c r="H7" s="7">
        <v>87</v>
      </c>
      <c r="I7" s="7">
        <v>15</v>
      </c>
      <c r="J7" s="7">
        <v>3</v>
      </c>
      <c r="K7" s="7">
        <v>9</v>
      </c>
      <c r="L7" s="7">
        <v>84</v>
      </c>
      <c r="M7" s="7">
        <v>70</v>
      </c>
      <c r="N7" s="7">
        <v>74</v>
      </c>
      <c r="O7" s="7">
        <v>0</v>
      </c>
      <c r="P7" s="7">
        <v>109</v>
      </c>
      <c r="Q7" s="7">
        <v>14</v>
      </c>
      <c r="R7" s="7">
        <v>6</v>
      </c>
      <c r="S7" s="7">
        <v>7</v>
      </c>
      <c r="T7" s="7">
        <v>10</v>
      </c>
      <c r="U7" s="7">
        <v>39</v>
      </c>
      <c r="V7" s="7">
        <v>9</v>
      </c>
      <c r="W7" s="7">
        <f t="shared" si="0"/>
        <v>162</v>
      </c>
      <c r="X7" s="8">
        <f t="shared" si="1"/>
        <v>0.26697892271662765</v>
      </c>
      <c r="Y7" s="8">
        <f t="shared" si="2"/>
        <v>0.38771593090211132</v>
      </c>
      <c r="Z7" s="8">
        <f t="shared" si="3"/>
        <v>0.37939110070257609</v>
      </c>
      <c r="AA7" s="9">
        <f t="shared" si="4"/>
        <v>2.1077283372365339E-2</v>
      </c>
      <c r="AB7" s="9">
        <f t="shared" si="5"/>
        <v>0.14396887159533073</v>
      </c>
      <c r="AC7" s="10">
        <f t="shared" si="6"/>
        <v>1.1125281864255625</v>
      </c>
      <c r="AD7" s="10">
        <f t="shared" si="6"/>
        <v>1.5954126916056139</v>
      </c>
      <c r="AE7" s="10">
        <f t="shared" si="7"/>
        <v>1.018511343813314</v>
      </c>
      <c r="AF7" s="11">
        <f t="shared" si="8"/>
        <v>156.6416222358778</v>
      </c>
    </row>
    <row r="8" spans="2:32" x14ac:dyDescent="0.4">
      <c r="B8" s="6" t="s">
        <v>48</v>
      </c>
      <c r="C8" s="7">
        <v>2009</v>
      </c>
      <c r="D8" s="7">
        <v>121</v>
      </c>
      <c r="E8" s="7">
        <v>448</v>
      </c>
      <c r="F8" s="7">
        <v>496</v>
      </c>
      <c r="G8" s="7">
        <v>141</v>
      </c>
      <c r="H8" s="7">
        <v>73</v>
      </c>
      <c r="I8" s="7">
        <v>30</v>
      </c>
      <c r="J8" s="7">
        <v>2</v>
      </c>
      <c r="K8" s="7">
        <v>36</v>
      </c>
      <c r="L8" s="7">
        <v>77</v>
      </c>
      <c r="M8" s="7">
        <v>127</v>
      </c>
      <c r="N8" s="7">
        <v>41</v>
      </c>
      <c r="O8" s="7">
        <v>1</v>
      </c>
      <c r="P8" s="7">
        <v>103</v>
      </c>
      <c r="Q8" s="7">
        <v>6</v>
      </c>
      <c r="R8" s="7">
        <v>1</v>
      </c>
      <c r="S8" s="7">
        <v>0</v>
      </c>
      <c r="T8" s="7">
        <v>11</v>
      </c>
      <c r="U8" s="7">
        <v>7</v>
      </c>
      <c r="V8" s="7">
        <v>5</v>
      </c>
      <c r="W8" s="7">
        <f t="shared" si="0"/>
        <v>283</v>
      </c>
      <c r="X8" s="8">
        <f t="shared" si="1"/>
        <v>0.31473214285714285</v>
      </c>
      <c r="Y8" s="8">
        <f t="shared" si="2"/>
        <v>0.37903225806451613</v>
      </c>
      <c r="Z8" s="8">
        <f t="shared" si="3"/>
        <v>0.6316964285714286</v>
      </c>
      <c r="AA8" s="9">
        <f t="shared" si="4"/>
        <v>8.0357142857142863E-2</v>
      </c>
      <c r="AB8" s="9">
        <f t="shared" si="5"/>
        <v>8.1799591002044994E-2</v>
      </c>
      <c r="AC8" s="10">
        <f t="shared" si="6"/>
        <v>2.512291280148423</v>
      </c>
      <c r="AD8" s="10">
        <f t="shared" si="6"/>
        <v>0.81545825911200065</v>
      </c>
      <c r="AE8" s="10">
        <f t="shared" si="7"/>
        <v>1.2795436343124849</v>
      </c>
      <c r="AF8" s="11">
        <f t="shared" si="8"/>
        <v>63.730398654998339</v>
      </c>
    </row>
    <row r="9" spans="2:32" x14ac:dyDescent="0.4">
      <c r="B9" s="6" t="s">
        <v>44</v>
      </c>
      <c r="C9" s="7">
        <v>2010</v>
      </c>
      <c r="D9" s="7">
        <v>116</v>
      </c>
      <c r="E9" s="7">
        <v>370</v>
      </c>
      <c r="F9" s="7">
        <v>471</v>
      </c>
      <c r="G9" s="7">
        <v>98</v>
      </c>
      <c r="H9" s="7">
        <v>70</v>
      </c>
      <c r="I9" s="7">
        <v>13</v>
      </c>
      <c r="J9" s="7">
        <v>0</v>
      </c>
      <c r="K9" s="7">
        <v>15</v>
      </c>
      <c r="L9" s="7">
        <v>62</v>
      </c>
      <c r="M9" s="7">
        <v>62</v>
      </c>
      <c r="N9" s="7">
        <v>86</v>
      </c>
      <c r="O9" s="7">
        <v>3</v>
      </c>
      <c r="P9" s="7">
        <v>99</v>
      </c>
      <c r="Q9" s="7">
        <v>13</v>
      </c>
      <c r="R9" s="7">
        <v>2</v>
      </c>
      <c r="S9" s="7">
        <v>0</v>
      </c>
      <c r="T9" s="7">
        <v>9</v>
      </c>
      <c r="U9" s="7">
        <v>7</v>
      </c>
      <c r="V9" s="7">
        <v>6</v>
      </c>
      <c r="W9" s="7">
        <f t="shared" si="0"/>
        <v>156</v>
      </c>
      <c r="X9" s="8">
        <f t="shared" si="1"/>
        <v>0.26486486486486488</v>
      </c>
      <c r="Y9" s="8">
        <f t="shared" si="2"/>
        <v>0.41825902335456477</v>
      </c>
      <c r="Z9" s="8">
        <f t="shared" si="3"/>
        <v>0.42162162162162165</v>
      </c>
      <c r="AA9" s="9">
        <f t="shared" si="4"/>
        <v>4.0540540540540543E-2</v>
      </c>
      <c r="AB9" s="9">
        <f t="shared" si="5"/>
        <v>0.18241758241758241</v>
      </c>
      <c r="AC9" s="10">
        <f t="shared" si="6"/>
        <v>1.4692465192465192</v>
      </c>
      <c r="AD9" s="10">
        <f t="shared" si="6"/>
        <v>1.9169814737270965</v>
      </c>
      <c r="AE9" s="10">
        <f t="shared" si="7"/>
        <v>1.0794883540546023</v>
      </c>
      <c r="AF9" s="11">
        <f t="shared" si="8"/>
        <v>177.58241360611589</v>
      </c>
    </row>
    <row r="10" spans="2:32" x14ac:dyDescent="0.4">
      <c r="B10" s="6" t="s">
        <v>45</v>
      </c>
      <c r="C10" s="7">
        <v>2011</v>
      </c>
      <c r="D10" s="7">
        <v>111</v>
      </c>
      <c r="E10" s="7">
        <v>421</v>
      </c>
      <c r="F10" s="7">
        <v>503</v>
      </c>
      <c r="G10" s="7">
        <v>140</v>
      </c>
      <c r="H10" s="7">
        <v>119</v>
      </c>
      <c r="I10" s="7">
        <v>16</v>
      </c>
      <c r="J10" s="7">
        <v>2</v>
      </c>
      <c r="K10" s="7">
        <v>3</v>
      </c>
      <c r="L10" s="7">
        <v>84</v>
      </c>
      <c r="M10" s="7">
        <v>33</v>
      </c>
      <c r="N10" s="7">
        <v>63</v>
      </c>
      <c r="O10" s="7">
        <v>2</v>
      </c>
      <c r="P10" s="7">
        <v>33</v>
      </c>
      <c r="Q10" s="7">
        <v>9</v>
      </c>
      <c r="R10" s="7">
        <v>3</v>
      </c>
      <c r="S10" s="7">
        <v>7</v>
      </c>
      <c r="T10" s="7">
        <v>5</v>
      </c>
      <c r="U10" s="7">
        <v>30</v>
      </c>
      <c r="V10" s="7">
        <v>6</v>
      </c>
      <c r="W10" s="7">
        <f t="shared" si="0"/>
        <v>169</v>
      </c>
      <c r="X10" s="8">
        <f t="shared" si="1"/>
        <v>0.33254156769596199</v>
      </c>
      <c r="Y10" s="8">
        <f t="shared" si="2"/>
        <v>0.42741935483870969</v>
      </c>
      <c r="Z10" s="8">
        <f t="shared" si="3"/>
        <v>0.40142517814726841</v>
      </c>
      <c r="AA10" s="9">
        <f t="shared" si="4"/>
        <v>7.1258907363420431E-3</v>
      </c>
      <c r="AB10" s="9">
        <f t="shared" si="5"/>
        <v>0.12398373983739837</v>
      </c>
      <c r="AC10" s="10">
        <f t="shared" si="6"/>
        <v>0.32892926550883794</v>
      </c>
      <c r="AD10" s="10">
        <f t="shared" si="6"/>
        <v>1.3167490141795795</v>
      </c>
      <c r="AE10" s="10">
        <f t="shared" si="7"/>
        <v>0.89638566428820865</v>
      </c>
      <c r="AF10" s="11">
        <f t="shared" si="8"/>
        <v>146.89536732218582</v>
      </c>
    </row>
    <row r="11" spans="2:32" x14ac:dyDescent="0.4">
      <c r="B11" s="6" t="s">
        <v>46</v>
      </c>
      <c r="C11" s="7">
        <v>2012</v>
      </c>
      <c r="D11" s="7">
        <v>124</v>
      </c>
      <c r="E11" s="7">
        <v>436</v>
      </c>
      <c r="F11" s="7">
        <v>519</v>
      </c>
      <c r="G11" s="7">
        <v>137</v>
      </c>
      <c r="H11" s="7">
        <v>80</v>
      </c>
      <c r="I11" s="7">
        <v>32</v>
      </c>
      <c r="J11" s="7">
        <v>0</v>
      </c>
      <c r="K11" s="7">
        <v>25</v>
      </c>
      <c r="L11" s="7">
        <v>77</v>
      </c>
      <c r="M11" s="7">
        <v>82</v>
      </c>
      <c r="N11" s="7">
        <v>71</v>
      </c>
      <c r="O11" s="7">
        <v>8</v>
      </c>
      <c r="P11" s="7">
        <v>78</v>
      </c>
      <c r="Q11" s="7">
        <v>6</v>
      </c>
      <c r="R11" s="7">
        <v>5</v>
      </c>
      <c r="S11" s="7">
        <v>1</v>
      </c>
      <c r="T11" s="7">
        <v>16</v>
      </c>
      <c r="U11" s="7">
        <v>21</v>
      </c>
      <c r="V11" s="7">
        <v>5</v>
      </c>
      <c r="W11" s="7">
        <f t="shared" si="0"/>
        <v>244</v>
      </c>
      <c r="X11" s="8">
        <f t="shared" si="1"/>
        <v>0.31422018348623854</v>
      </c>
      <c r="Y11" s="8">
        <f t="shared" si="2"/>
        <v>0.41312741312741313</v>
      </c>
      <c r="Z11" s="8">
        <f t="shared" si="3"/>
        <v>0.55963302752293576</v>
      </c>
      <c r="AA11" s="9">
        <f t="shared" si="4"/>
        <v>5.7339449541284407E-2</v>
      </c>
      <c r="AB11" s="9">
        <f t="shared" si="5"/>
        <v>0.12475247524752475</v>
      </c>
      <c r="AC11" s="10">
        <f t="shared" si="6"/>
        <v>3.2817744461848291</v>
      </c>
      <c r="AD11" s="10">
        <f t="shared" si="6"/>
        <v>1.3985390613260316</v>
      </c>
      <c r="AE11" s="10">
        <f t="shared" si="7"/>
        <v>1.4505303304879489</v>
      </c>
      <c r="AF11" s="11">
        <f t="shared" si="8"/>
        <v>96.415706168348251</v>
      </c>
    </row>
    <row r="12" spans="2:32" x14ac:dyDescent="0.4">
      <c r="B12" s="12" t="s">
        <v>47</v>
      </c>
      <c r="C12" s="13">
        <v>2013</v>
      </c>
      <c r="D12" s="13">
        <v>128</v>
      </c>
      <c r="E12" s="13">
        <v>450</v>
      </c>
      <c r="F12" s="13">
        <v>556</v>
      </c>
      <c r="G12" s="13">
        <v>143</v>
      </c>
      <c r="H12" s="13">
        <v>89</v>
      </c>
      <c r="I12" s="13">
        <v>17</v>
      </c>
      <c r="J12" s="13">
        <v>0</v>
      </c>
      <c r="K12" s="13">
        <v>37</v>
      </c>
      <c r="L12" s="13">
        <v>91</v>
      </c>
      <c r="M12" s="13">
        <v>117</v>
      </c>
      <c r="N12" s="13">
        <v>92</v>
      </c>
      <c r="O12" s="13">
        <v>4</v>
      </c>
      <c r="P12" s="13">
        <v>96</v>
      </c>
      <c r="Q12" s="13">
        <v>8</v>
      </c>
      <c r="R12" s="13">
        <v>6</v>
      </c>
      <c r="S12" s="13">
        <v>0</v>
      </c>
      <c r="T12" s="13">
        <v>7</v>
      </c>
      <c r="U12" s="13">
        <v>10</v>
      </c>
      <c r="V12" s="13">
        <v>2</v>
      </c>
      <c r="W12" s="13">
        <f t="shared" si="0"/>
        <v>271</v>
      </c>
      <c r="X12" s="14">
        <f t="shared" si="1"/>
        <v>0.31777777777777777</v>
      </c>
      <c r="Y12" s="14">
        <f t="shared" si="2"/>
        <v>0.43705035971223022</v>
      </c>
      <c r="Z12" s="14">
        <f t="shared" si="3"/>
        <v>0.60222222222222221</v>
      </c>
      <c r="AA12" s="15">
        <f t="shared" si="4"/>
        <v>8.2222222222222224E-2</v>
      </c>
      <c r="AB12" s="15">
        <f t="shared" si="5"/>
        <v>0.16176470588235295</v>
      </c>
      <c r="AC12" s="16">
        <f t="shared" si="6"/>
        <v>3.9971539961013645</v>
      </c>
      <c r="AD12" s="16">
        <f t="shared" si="6"/>
        <v>1.6883161224688883</v>
      </c>
      <c r="AE12" s="16">
        <f t="shared" si="7"/>
        <v>1.629928422641354</v>
      </c>
      <c r="AF12" s="17">
        <f t="shared" si="8"/>
        <v>103.58222477849151</v>
      </c>
    </row>
    <row r="14" spans="2:32" x14ac:dyDescent="0.4">
      <c r="C14" s="1" t="s">
        <v>3</v>
      </c>
      <c r="D14" s="1" t="s">
        <v>10</v>
      </c>
      <c r="E14" s="1" t="s">
        <v>12</v>
      </c>
      <c r="F14" s="1" t="s">
        <v>11</v>
      </c>
      <c r="G14" s="1" t="s">
        <v>13</v>
      </c>
      <c r="H14" s="1" t="s">
        <v>17</v>
      </c>
      <c r="I14" s="1" t="s">
        <v>14</v>
      </c>
      <c r="J14" s="1" t="s">
        <v>15</v>
      </c>
      <c r="K14" s="1" t="s">
        <v>16</v>
      </c>
      <c r="L14" s="1" t="s">
        <v>18</v>
      </c>
      <c r="M14" s="1" t="s">
        <v>19</v>
      </c>
      <c r="N14" s="1" t="s">
        <v>20</v>
      </c>
      <c r="O14" s="1" t="s">
        <v>21</v>
      </c>
      <c r="P14" s="1" t="s">
        <v>22</v>
      </c>
      <c r="Q14" s="1" t="s">
        <v>23</v>
      </c>
      <c r="R14" s="1" t="s">
        <v>24</v>
      </c>
      <c r="S14" s="1" t="s">
        <v>25</v>
      </c>
      <c r="T14" s="1" t="s">
        <v>26</v>
      </c>
      <c r="U14" s="1" t="s">
        <v>27</v>
      </c>
      <c r="V14" s="1" t="s">
        <v>28</v>
      </c>
      <c r="W14" s="1" t="s">
        <v>29</v>
      </c>
      <c r="X14" s="1" t="s">
        <v>30</v>
      </c>
      <c r="Y14" s="1" t="s">
        <v>32</v>
      </c>
      <c r="Z14" s="1" t="s">
        <v>31</v>
      </c>
      <c r="AA14" s="1" t="s">
        <v>33</v>
      </c>
      <c r="AB14" s="1" t="s">
        <v>34</v>
      </c>
    </row>
    <row r="15" spans="2:32" x14ac:dyDescent="0.4">
      <c r="C15" s="1">
        <v>2004</v>
      </c>
      <c r="D15" s="1">
        <v>1064</v>
      </c>
      <c r="E15" s="1">
        <v>35812</v>
      </c>
      <c r="F15" s="1">
        <v>41350</v>
      </c>
      <c r="G15" s="1">
        <v>9541</v>
      </c>
      <c r="H15" s="1">
        <v>6801</v>
      </c>
      <c r="I15" s="1">
        <v>1653</v>
      </c>
      <c r="J15" s="1">
        <v>121</v>
      </c>
      <c r="K15" s="1">
        <v>966</v>
      </c>
      <c r="L15" s="1">
        <v>4990</v>
      </c>
      <c r="M15" s="1">
        <v>4721</v>
      </c>
      <c r="N15" s="1">
        <v>3883</v>
      </c>
      <c r="O15" s="1">
        <v>156</v>
      </c>
      <c r="P15" s="1">
        <v>6534</v>
      </c>
      <c r="Q15" s="1">
        <v>681</v>
      </c>
      <c r="R15" s="1">
        <v>302</v>
      </c>
      <c r="S15" s="1">
        <v>672</v>
      </c>
      <c r="T15" s="1">
        <v>828</v>
      </c>
      <c r="U15" s="1">
        <v>678</v>
      </c>
      <c r="V15" s="1">
        <v>389</v>
      </c>
      <c r="W15" s="1">
        <f>IF(OR(H15="",I15="",J15="",K15=""),"",(H15+I15*2+J15*3+K15*4))</f>
        <v>14334</v>
      </c>
      <c r="X15" s="2">
        <f>IF(OR(E15="",E15=0,G15=""),"",(G15/E15))</f>
        <v>0.26641907740422205</v>
      </c>
      <c r="Y15" s="2">
        <f>IF(OR(E15="",G15="",N15="",Q15="",R15="",(E15+N15+Q15+R15)=0),"",((G15+N15+Q15)/(E15+N15+Q15+R15)))</f>
        <v>0.34674762771031026</v>
      </c>
      <c r="Z15" s="2">
        <f>IF(OR(E15="",E15=0,W15=""),"",(W15/E15))</f>
        <v>0.40025689712945384</v>
      </c>
      <c r="AA15" s="3">
        <f>IF(OR(E15="",E15=0,K15=""),"",(K15/E15))</f>
        <v>2.697419859265051E-2</v>
      </c>
      <c r="AB15" s="3">
        <f>IF(OR(F15="",N15="",O15="",Q15="",(F15-O15-Q15)=0),"",((N15-O15)/(F15-O15-Q15)))</f>
        <v>9.1995162046750428E-2</v>
      </c>
    </row>
    <row r="16" spans="2:32" x14ac:dyDescent="0.4">
      <c r="C16" s="1">
        <v>2005</v>
      </c>
      <c r="D16" s="1">
        <v>1008</v>
      </c>
      <c r="E16" s="1">
        <v>33847</v>
      </c>
      <c r="F16" s="1">
        <v>38977</v>
      </c>
      <c r="G16" s="1">
        <v>8912</v>
      </c>
      <c r="H16" s="1">
        <v>6431</v>
      </c>
      <c r="I16" s="1">
        <v>1488</v>
      </c>
      <c r="J16" s="1">
        <v>117</v>
      </c>
      <c r="K16" s="1">
        <v>876</v>
      </c>
      <c r="L16" s="1">
        <v>4626</v>
      </c>
      <c r="M16" s="1">
        <v>4346</v>
      </c>
      <c r="N16" s="1">
        <v>3459</v>
      </c>
      <c r="O16" s="1">
        <v>133</v>
      </c>
      <c r="P16" s="1">
        <v>6385</v>
      </c>
      <c r="Q16" s="1">
        <v>711</v>
      </c>
      <c r="R16" s="1">
        <v>256</v>
      </c>
      <c r="S16" s="1">
        <v>704</v>
      </c>
      <c r="T16" s="1">
        <v>755</v>
      </c>
      <c r="U16" s="1">
        <v>782</v>
      </c>
      <c r="V16" s="1">
        <v>344</v>
      </c>
      <c r="W16" s="1">
        <f t="shared" ref="W16:W24" si="9">IF(OR(H16="",I16="",J16="",K16=""),"",(H16+I16*2+J16*3+K16*4))</f>
        <v>13262</v>
      </c>
      <c r="X16" s="2">
        <f t="shared" ref="X16:X24" si="10">IF(OR(E16="",E16=0,G16=""),"",(G16/E16))</f>
        <v>0.26330250834638225</v>
      </c>
      <c r="Y16" s="2">
        <f t="shared" ref="Y16:Y24" si="11">IF(OR(E16="",G16="",N16="",Q16="",R16="",(E16+N16+Q16+R16)=0),"",((G16+N16+Q16)/(E16+N16+Q16+R16)))</f>
        <v>0.34180754056384394</v>
      </c>
      <c r="Z16" s="2">
        <f t="shared" ref="Z16:Z24" si="12">IF(OR(E16="",E16=0,W16=""),"",(W16/E16))</f>
        <v>0.39182202263125238</v>
      </c>
      <c r="AA16" s="3">
        <f t="shared" ref="AA16:AA24" si="13">IF(OR(E16="",E16=0,K16=""),"",(K16/E16))</f>
        <v>2.5881171152539368E-2</v>
      </c>
      <c r="AB16" s="3">
        <f t="shared" ref="AB16:AB24" si="14">IF(OR(F16="",N16="",O16="",Q16="",(F16-O16-Q16)=0),"",((N16-O16)/(F16-O16-Q16)))</f>
        <v>8.7221042141976762E-2</v>
      </c>
    </row>
    <row r="17" spans="3:28" x14ac:dyDescent="0.4">
      <c r="C17" s="1">
        <v>2006</v>
      </c>
      <c r="D17" s="1">
        <v>1008</v>
      </c>
      <c r="E17" s="1">
        <v>33212</v>
      </c>
      <c r="F17" s="1">
        <v>38087</v>
      </c>
      <c r="G17" s="1">
        <v>8469</v>
      </c>
      <c r="H17" s="1">
        <v>6277</v>
      </c>
      <c r="I17" s="1">
        <v>1423</v>
      </c>
      <c r="J17" s="1">
        <v>109</v>
      </c>
      <c r="K17" s="1">
        <v>660</v>
      </c>
      <c r="L17" s="1">
        <v>3981</v>
      </c>
      <c r="M17" s="1">
        <v>3741</v>
      </c>
      <c r="N17" s="1">
        <v>3293</v>
      </c>
      <c r="O17" s="1">
        <v>133</v>
      </c>
      <c r="P17" s="1">
        <v>5889</v>
      </c>
      <c r="Q17" s="1">
        <v>533</v>
      </c>
      <c r="R17" s="1">
        <v>243</v>
      </c>
      <c r="S17" s="1">
        <v>806</v>
      </c>
      <c r="T17" s="1">
        <v>780</v>
      </c>
      <c r="U17" s="1">
        <v>745</v>
      </c>
      <c r="V17" s="1">
        <v>347</v>
      </c>
      <c r="W17" s="1">
        <f t="shared" si="9"/>
        <v>12090</v>
      </c>
      <c r="X17" s="2">
        <f t="shared" si="10"/>
        <v>0.2549981934240636</v>
      </c>
      <c r="Y17" s="2">
        <f t="shared" si="11"/>
        <v>0.32979265577640082</v>
      </c>
      <c r="Z17" s="2">
        <f t="shared" si="12"/>
        <v>0.36402505118631817</v>
      </c>
      <c r="AA17" s="3">
        <f t="shared" si="13"/>
        <v>1.9872335300493798E-2</v>
      </c>
      <c r="AB17" s="3">
        <f t="shared" si="14"/>
        <v>8.444456321316908E-2</v>
      </c>
    </row>
    <row r="18" spans="3:28" x14ac:dyDescent="0.4">
      <c r="C18" s="1">
        <v>2007</v>
      </c>
      <c r="D18" s="1">
        <v>1008</v>
      </c>
      <c r="E18" s="1">
        <v>33808</v>
      </c>
      <c r="F18" s="1">
        <v>38992</v>
      </c>
      <c r="G18" s="1">
        <v>8879</v>
      </c>
      <c r="H18" s="1">
        <v>6510</v>
      </c>
      <c r="I18" s="1">
        <v>1532</v>
      </c>
      <c r="J18" s="1">
        <v>134</v>
      </c>
      <c r="K18" s="1">
        <v>703</v>
      </c>
      <c r="L18" s="1">
        <v>4306</v>
      </c>
      <c r="M18" s="1">
        <v>4063</v>
      </c>
      <c r="N18" s="1">
        <v>3615</v>
      </c>
      <c r="O18" s="1">
        <v>191</v>
      </c>
      <c r="P18" s="1">
        <v>5631</v>
      </c>
      <c r="Q18" s="1">
        <v>519</v>
      </c>
      <c r="R18" s="1">
        <v>317</v>
      </c>
      <c r="S18" s="1">
        <v>733</v>
      </c>
      <c r="T18" s="1">
        <v>831</v>
      </c>
      <c r="U18" s="1">
        <v>764</v>
      </c>
      <c r="V18" s="1">
        <v>366</v>
      </c>
      <c r="W18" s="1">
        <f t="shared" si="9"/>
        <v>12788</v>
      </c>
      <c r="X18" s="2">
        <f t="shared" si="10"/>
        <v>0.26263014671083768</v>
      </c>
      <c r="Y18" s="2">
        <f t="shared" si="11"/>
        <v>0.34012911994563372</v>
      </c>
      <c r="Z18" s="2">
        <f t="shared" si="12"/>
        <v>0.37825366777094177</v>
      </c>
      <c r="AA18" s="3">
        <f t="shared" si="13"/>
        <v>2.0793894936109798E-2</v>
      </c>
      <c r="AB18" s="3">
        <f t="shared" si="14"/>
        <v>8.9441512982602792E-2</v>
      </c>
    </row>
    <row r="19" spans="3:28" x14ac:dyDescent="0.4">
      <c r="C19" s="1">
        <v>2008</v>
      </c>
      <c r="D19" s="1">
        <v>1008</v>
      </c>
      <c r="E19" s="1">
        <v>34098</v>
      </c>
      <c r="F19" s="1">
        <v>39014</v>
      </c>
      <c r="G19" s="1">
        <v>9098</v>
      </c>
      <c r="H19" s="1">
        <v>6752</v>
      </c>
      <c r="I19" s="1">
        <v>1512</v>
      </c>
      <c r="J19" s="1">
        <v>188</v>
      </c>
      <c r="K19" s="1">
        <v>646</v>
      </c>
      <c r="L19" s="1">
        <v>4522</v>
      </c>
      <c r="M19" s="1">
        <v>4248</v>
      </c>
      <c r="N19" s="1">
        <v>3589</v>
      </c>
      <c r="O19" s="1">
        <v>123</v>
      </c>
      <c r="P19" s="1">
        <v>5771</v>
      </c>
      <c r="Q19" s="1">
        <v>482</v>
      </c>
      <c r="R19" s="1">
        <v>324</v>
      </c>
      <c r="S19" s="1">
        <v>521</v>
      </c>
      <c r="T19" s="1">
        <v>828</v>
      </c>
      <c r="U19" s="1">
        <v>987</v>
      </c>
      <c r="V19" s="1">
        <v>444</v>
      </c>
      <c r="W19" s="1">
        <f t="shared" si="9"/>
        <v>12924</v>
      </c>
      <c r="X19" s="2">
        <f t="shared" si="10"/>
        <v>0.26681916827966451</v>
      </c>
      <c r="Y19" s="2">
        <f t="shared" si="11"/>
        <v>0.34211415062478895</v>
      </c>
      <c r="Z19" s="2">
        <f t="shared" si="12"/>
        <v>0.37902516276614462</v>
      </c>
      <c r="AA19" s="3">
        <f t="shared" si="13"/>
        <v>1.8945392691653469E-2</v>
      </c>
      <c r="AB19" s="3">
        <f t="shared" si="14"/>
        <v>9.0239266838501392E-2</v>
      </c>
    </row>
    <row r="20" spans="3:28" x14ac:dyDescent="0.4">
      <c r="C20" s="1">
        <v>2009</v>
      </c>
      <c r="D20" s="1">
        <v>1064</v>
      </c>
      <c r="E20" s="1">
        <v>36110</v>
      </c>
      <c r="F20" s="1">
        <v>41860</v>
      </c>
      <c r="G20" s="1">
        <v>9938</v>
      </c>
      <c r="H20" s="1">
        <v>6872</v>
      </c>
      <c r="I20" s="1">
        <v>1753</v>
      </c>
      <c r="J20" s="1">
        <v>158</v>
      </c>
      <c r="K20" s="1">
        <v>1155</v>
      </c>
      <c r="L20" s="1">
        <v>5492</v>
      </c>
      <c r="M20" s="1">
        <v>5186</v>
      </c>
      <c r="N20" s="1">
        <v>4290</v>
      </c>
      <c r="O20" s="1">
        <v>164</v>
      </c>
      <c r="P20" s="1">
        <v>6939</v>
      </c>
      <c r="Q20" s="1">
        <v>564</v>
      </c>
      <c r="R20" s="1">
        <v>337</v>
      </c>
      <c r="S20" s="1">
        <v>559</v>
      </c>
      <c r="T20" s="1">
        <v>937</v>
      </c>
      <c r="U20" s="1">
        <v>1056</v>
      </c>
      <c r="V20" s="1">
        <v>399</v>
      </c>
      <c r="W20" s="1">
        <f t="shared" si="9"/>
        <v>15472</v>
      </c>
      <c r="X20" s="2">
        <f t="shared" si="10"/>
        <v>0.27521462198836888</v>
      </c>
      <c r="Y20" s="2">
        <f t="shared" si="11"/>
        <v>0.35815113435510038</v>
      </c>
      <c r="Z20" s="2">
        <f t="shared" si="12"/>
        <v>0.42846856826363888</v>
      </c>
      <c r="AA20" s="3">
        <f t="shared" si="13"/>
        <v>3.1985599556909446E-2</v>
      </c>
      <c r="AB20" s="3">
        <f t="shared" si="14"/>
        <v>0.10031119323154722</v>
      </c>
    </row>
    <row r="21" spans="3:28" x14ac:dyDescent="0.4">
      <c r="C21" s="1">
        <v>2010</v>
      </c>
      <c r="D21" s="1">
        <v>1064</v>
      </c>
      <c r="E21" s="1">
        <v>35879</v>
      </c>
      <c r="F21" s="1">
        <v>41593</v>
      </c>
      <c r="G21" s="1">
        <v>9681</v>
      </c>
      <c r="H21" s="1">
        <v>6903</v>
      </c>
      <c r="I21" s="1">
        <v>1650</v>
      </c>
      <c r="J21" s="1">
        <v>138</v>
      </c>
      <c r="K21" s="1">
        <v>990</v>
      </c>
      <c r="L21" s="1">
        <v>5301</v>
      </c>
      <c r="M21" s="1">
        <v>4996</v>
      </c>
      <c r="N21" s="1">
        <v>4045</v>
      </c>
      <c r="O21" s="1">
        <v>161</v>
      </c>
      <c r="P21" s="1">
        <v>7025</v>
      </c>
      <c r="Q21" s="1">
        <v>616</v>
      </c>
      <c r="R21" s="1">
        <v>320</v>
      </c>
      <c r="S21" s="1">
        <v>733</v>
      </c>
      <c r="T21" s="1">
        <v>831</v>
      </c>
      <c r="U21" s="1">
        <v>1113</v>
      </c>
      <c r="V21" s="1">
        <v>470</v>
      </c>
      <c r="W21" s="1">
        <f t="shared" si="9"/>
        <v>14577</v>
      </c>
      <c r="X21" s="2">
        <f t="shared" si="10"/>
        <v>0.26982357367819615</v>
      </c>
      <c r="Y21" s="2">
        <f t="shared" si="11"/>
        <v>0.35100342633382281</v>
      </c>
      <c r="Z21" s="2">
        <f t="shared" si="12"/>
        <v>0.40628222637197248</v>
      </c>
      <c r="AA21" s="3">
        <f t="shared" si="13"/>
        <v>2.7592742272638592E-2</v>
      </c>
      <c r="AB21" s="3">
        <f t="shared" si="14"/>
        <v>9.5158761270090167E-2</v>
      </c>
    </row>
    <row r="22" spans="3:28" x14ac:dyDescent="0.4">
      <c r="C22" s="1">
        <v>2011</v>
      </c>
      <c r="D22" s="1">
        <v>1064</v>
      </c>
      <c r="E22" s="1">
        <v>35543</v>
      </c>
      <c r="F22" s="1">
        <v>41065</v>
      </c>
      <c r="G22" s="1">
        <v>9409</v>
      </c>
      <c r="H22" s="1">
        <v>6914</v>
      </c>
      <c r="I22" s="1">
        <v>1563</v>
      </c>
      <c r="J22" s="1">
        <v>162</v>
      </c>
      <c r="K22" s="1">
        <v>770</v>
      </c>
      <c r="L22" s="1">
        <v>4822</v>
      </c>
      <c r="M22" s="1">
        <v>4534</v>
      </c>
      <c r="N22" s="1">
        <v>3936</v>
      </c>
      <c r="O22" s="1">
        <v>130</v>
      </c>
      <c r="P22" s="1">
        <v>7004</v>
      </c>
      <c r="Q22" s="1">
        <v>514</v>
      </c>
      <c r="R22" s="1">
        <v>290</v>
      </c>
      <c r="S22" s="1">
        <v>782</v>
      </c>
      <c r="T22" s="1">
        <v>830</v>
      </c>
      <c r="U22" s="1">
        <v>933</v>
      </c>
      <c r="V22" s="1">
        <v>448</v>
      </c>
      <c r="W22" s="1">
        <f t="shared" si="9"/>
        <v>13606</v>
      </c>
      <c r="X22" s="2">
        <f t="shared" si="10"/>
        <v>0.26472160481670087</v>
      </c>
      <c r="Y22" s="2">
        <f t="shared" si="11"/>
        <v>0.34404091055780356</v>
      </c>
      <c r="Z22" s="2">
        <f t="shared" si="12"/>
        <v>0.38280392763694682</v>
      </c>
      <c r="AA22" s="3">
        <f t="shared" si="13"/>
        <v>2.1663900064710351E-2</v>
      </c>
      <c r="AB22" s="3">
        <f t="shared" si="14"/>
        <v>9.4158976769500996E-2</v>
      </c>
    </row>
    <row r="23" spans="3:28" x14ac:dyDescent="0.4">
      <c r="C23" s="1">
        <v>2012</v>
      </c>
      <c r="D23" s="1">
        <v>1064</v>
      </c>
      <c r="E23" s="1">
        <v>35199</v>
      </c>
      <c r="F23" s="1">
        <v>40525</v>
      </c>
      <c r="G23" s="1">
        <v>9072</v>
      </c>
      <c r="H23" s="1">
        <v>6720</v>
      </c>
      <c r="I23" s="1">
        <v>1577</v>
      </c>
      <c r="J23" s="1">
        <v>160</v>
      </c>
      <c r="K23" s="1">
        <v>615</v>
      </c>
      <c r="L23" s="1">
        <v>4380</v>
      </c>
      <c r="M23" s="1">
        <v>4095</v>
      </c>
      <c r="N23" s="1">
        <v>3698</v>
      </c>
      <c r="O23" s="1">
        <v>140</v>
      </c>
      <c r="P23" s="1">
        <v>6672</v>
      </c>
      <c r="Q23" s="1">
        <v>498</v>
      </c>
      <c r="R23" s="1">
        <v>308</v>
      </c>
      <c r="S23" s="1">
        <v>822</v>
      </c>
      <c r="T23" s="1">
        <v>784</v>
      </c>
      <c r="U23" s="1">
        <v>1022</v>
      </c>
      <c r="V23" s="1">
        <v>460</v>
      </c>
      <c r="W23" s="1">
        <f t="shared" si="9"/>
        <v>12814</v>
      </c>
      <c r="X23" s="2">
        <f t="shared" si="10"/>
        <v>0.25773459473280491</v>
      </c>
      <c r="Y23" s="2">
        <f t="shared" si="11"/>
        <v>0.33418129612371861</v>
      </c>
      <c r="Z23" s="2">
        <f t="shared" si="12"/>
        <v>0.36404443308048523</v>
      </c>
      <c r="AA23" s="3">
        <f t="shared" si="13"/>
        <v>1.7472087275206681E-2</v>
      </c>
      <c r="AB23" s="3">
        <f t="shared" si="14"/>
        <v>8.9201995637676432E-2</v>
      </c>
    </row>
    <row r="24" spans="3:28" x14ac:dyDescent="0.4">
      <c r="C24" s="1">
        <v>2013</v>
      </c>
      <c r="D24" s="1">
        <v>1152</v>
      </c>
      <c r="E24" s="1">
        <v>38794</v>
      </c>
      <c r="F24" s="1">
        <v>44887</v>
      </c>
      <c r="G24" s="1">
        <v>10411</v>
      </c>
      <c r="H24" s="1">
        <v>7576</v>
      </c>
      <c r="I24" s="1">
        <v>1845</v>
      </c>
      <c r="J24" s="1">
        <v>192</v>
      </c>
      <c r="K24" s="1">
        <v>798</v>
      </c>
      <c r="L24" s="1">
        <v>5353</v>
      </c>
      <c r="M24" s="1">
        <v>5017</v>
      </c>
      <c r="N24" s="1">
        <v>4350</v>
      </c>
      <c r="O24" s="1">
        <v>129</v>
      </c>
      <c r="P24" s="1">
        <v>7785</v>
      </c>
      <c r="Q24" s="1">
        <v>704</v>
      </c>
      <c r="R24" s="1">
        <v>362</v>
      </c>
      <c r="S24" s="1">
        <v>677</v>
      </c>
      <c r="T24" s="1">
        <v>912</v>
      </c>
      <c r="U24" s="1">
        <v>1167</v>
      </c>
      <c r="V24" s="1">
        <v>502</v>
      </c>
      <c r="W24" s="1">
        <f t="shared" si="9"/>
        <v>15034</v>
      </c>
      <c r="X24" s="2">
        <f t="shared" si="10"/>
        <v>0.26836624220240246</v>
      </c>
      <c r="Y24" s="2">
        <f t="shared" si="11"/>
        <v>0.34980773580637864</v>
      </c>
      <c r="Z24" s="2">
        <f t="shared" si="12"/>
        <v>0.38753415476620096</v>
      </c>
      <c r="AA24" s="3">
        <f t="shared" si="13"/>
        <v>2.0570191266690727E-2</v>
      </c>
      <c r="AB24" s="3">
        <f t="shared" si="14"/>
        <v>9.5814227992917778E-2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출루율 1위</vt:lpstr>
      <vt:lpstr>이외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2014-08-26T17:35:34Z</dcterms:created>
  <dcterms:modified xsi:type="dcterms:W3CDTF">2014-08-26T18:58:25Z</dcterms:modified>
</cp:coreProperties>
</file>